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20"/>
  </bookViews>
  <sheets>
    <sheet name="全市" sheetId="1" r:id="rId1"/>
    <sheet name="永久基本农田(锡山区）" sheetId="12" r:id="rId2"/>
    <sheet name="永久基本农田（惠山区）" sheetId="13" r:id="rId3"/>
    <sheet name="永久基本农田（新吴区）" sheetId="14" r:id="rId4"/>
  </sheets>
  <definedNames>
    <definedName name="_xlnm.Print_Titles" localSheetId="2">'永久基本农田（惠山区）'!$3:$4</definedName>
  </definedNames>
  <calcPr calcId="144525"/>
</workbook>
</file>

<file path=xl/sharedStrings.xml><?xml version="1.0" encoding="utf-8"?>
<sst xmlns="http://schemas.openxmlformats.org/spreadsheetml/2006/main" count="158" uniqueCount="151">
  <si>
    <r>
      <rPr>
        <sz val="14"/>
        <color theme="1"/>
        <rFont val="宋体"/>
        <charset val="134"/>
      </rPr>
      <t>附件</t>
    </r>
    <r>
      <rPr>
        <sz val="14"/>
        <color theme="1"/>
        <rFont val="Times New Roman"/>
        <charset val="134"/>
      </rPr>
      <t>2</t>
    </r>
    <r>
      <rPr>
        <sz val="14"/>
        <color theme="1"/>
        <rFont val="宋体"/>
        <charset val="134"/>
      </rPr>
      <t>：</t>
    </r>
  </si>
  <si>
    <r>
      <rPr>
        <sz val="18"/>
        <color indexed="8"/>
        <rFont val="Times New Roman"/>
        <charset val="134"/>
      </rPr>
      <t xml:space="preserve">   2022</t>
    </r>
    <r>
      <rPr>
        <sz val="18"/>
        <color indexed="8"/>
        <rFont val="黑体"/>
        <charset val="134"/>
      </rPr>
      <t>年无锡市生态补偿</t>
    </r>
    <r>
      <rPr>
        <sz val="18"/>
        <color indexed="8"/>
        <rFont val="Times New Roman"/>
        <charset val="134"/>
      </rPr>
      <t xml:space="preserve"> (</t>
    </r>
    <r>
      <rPr>
        <sz val="18"/>
        <color indexed="8"/>
        <rFont val="黑体"/>
        <charset val="134"/>
      </rPr>
      <t>基本农田）专项资金审核汇总表</t>
    </r>
  </si>
  <si>
    <r>
      <rPr>
        <sz val="10.5"/>
        <color indexed="8"/>
        <rFont val="黑体"/>
        <charset val="134"/>
      </rPr>
      <t>序号</t>
    </r>
  </si>
  <si>
    <r>
      <rPr>
        <sz val="10.5"/>
        <color indexed="8"/>
        <rFont val="黑体"/>
        <charset val="134"/>
      </rPr>
      <t>区</t>
    </r>
  </si>
  <si>
    <r>
      <rPr>
        <sz val="10.5"/>
        <color indexed="8"/>
        <rFont val="黑体"/>
        <charset val="134"/>
      </rPr>
      <t>补偿类型</t>
    </r>
  </si>
  <si>
    <t>补偿面积（亩）</t>
  </si>
  <si>
    <r>
      <rPr>
        <sz val="10.5"/>
        <color indexed="8"/>
        <rFont val="黑体"/>
        <charset val="134"/>
      </rPr>
      <t>财政补偿资金（万元）</t>
    </r>
  </si>
  <si>
    <r>
      <rPr>
        <sz val="10.5"/>
        <color indexed="8"/>
        <rFont val="黑体"/>
        <charset val="134"/>
      </rPr>
      <t>备</t>
    </r>
    <r>
      <rPr>
        <sz val="10.5"/>
        <color indexed="8"/>
        <rFont val="Times New Roman"/>
        <charset val="134"/>
      </rPr>
      <t xml:space="preserve">  </t>
    </r>
    <r>
      <rPr>
        <sz val="10.5"/>
        <color indexed="8"/>
        <rFont val="黑体"/>
        <charset val="134"/>
      </rPr>
      <t>注</t>
    </r>
  </si>
  <si>
    <r>
      <rPr>
        <sz val="10.5"/>
        <color indexed="8"/>
        <rFont val="宋体"/>
        <charset val="134"/>
      </rPr>
      <t>合计</t>
    </r>
  </si>
  <si>
    <r>
      <rPr>
        <sz val="10.5"/>
        <color indexed="8"/>
        <rFont val="宋体"/>
        <charset val="134"/>
      </rPr>
      <t>市级财政</t>
    </r>
  </si>
  <si>
    <r>
      <rPr>
        <sz val="10.5"/>
        <color indexed="8"/>
        <rFont val="宋体"/>
        <charset val="134"/>
      </rPr>
      <t>区级财政</t>
    </r>
  </si>
  <si>
    <r>
      <rPr>
        <sz val="10.5"/>
        <color indexed="8"/>
        <rFont val="宋体"/>
        <charset val="134"/>
      </rPr>
      <t>锡山区</t>
    </r>
  </si>
  <si>
    <r>
      <rPr>
        <sz val="10.5"/>
        <color indexed="8"/>
        <rFont val="宋体"/>
        <charset val="134"/>
      </rPr>
      <t>永久基本农田</t>
    </r>
  </si>
  <si>
    <r>
      <rPr>
        <b/>
        <sz val="11"/>
        <color indexed="8"/>
        <rFont val="宋体"/>
        <charset val="134"/>
      </rPr>
      <t>小计</t>
    </r>
  </si>
  <si>
    <r>
      <rPr>
        <sz val="10.5"/>
        <rFont val="宋体"/>
        <charset val="134"/>
      </rPr>
      <t>惠山区</t>
    </r>
  </si>
  <si>
    <r>
      <rPr>
        <sz val="10.5"/>
        <rFont val="宋体"/>
        <charset val="134"/>
      </rPr>
      <t>永久基本农田</t>
    </r>
  </si>
  <si>
    <r>
      <rPr>
        <b/>
        <sz val="11"/>
        <rFont val="宋体"/>
        <charset val="134"/>
      </rPr>
      <t>小计</t>
    </r>
  </si>
  <si>
    <r>
      <rPr>
        <sz val="10.5"/>
        <color indexed="8"/>
        <rFont val="宋体"/>
        <charset val="134"/>
      </rPr>
      <t>新吴区</t>
    </r>
  </si>
  <si>
    <r>
      <rPr>
        <b/>
        <sz val="11"/>
        <color indexed="8"/>
        <rFont val="宋体"/>
        <charset val="134"/>
      </rPr>
      <t>合计</t>
    </r>
  </si>
  <si>
    <r>
      <rPr>
        <sz val="16"/>
        <color rgb="FF000000"/>
        <rFont val="方正黑体_GBK"/>
        <charset val="134"/>
      </rPr>
      <t>附件</t>
    </r>
    <r>
      <rPr>
        <sz val="16"/>
        <color rgb="FF000000"/>
        <rFont val="Times New Roman"/>
        <charset val="134"/>
      </rPr>
      <t>1-1</t>
    </r>
  </si>
  <si>
    <t>2022年无锡市锡山区生态补偿专项资金（永久基本农田）申报汇总表</t>
  </si>
  <si>
    <r>
      <rPr>
        <sz val="9"/>
        <color rgb="FF000000"/>
        <rFont val="方正仿宋_GBK"/>
        <charset val="134"/>
      </rPr>
      <t>填报单位（盖章）：无锡市自然资源和规划局锡山分局</t>
    </r>
    <r>
      <rPr>
        <b/>
        <sz val="9"/>
        <color rgb="FF000000"/>
        <rFont val="Times New Roman"/>
        <charset val="134"/>
      </rPr>
      <t xml:space="preserve">  </t>
    </r>
    <r>
      <rPr>
        <sz val="9"/>
        <color rgb="FF000000"/>
        <rFont val="方正仿宋_GBK"/>
        <charset val="134"/>
      </rPr>
      <t>填表人：陈三华</t>
    </r>
    <r>
      <rPr>
        <b/>
        <sz val="9"/>
        <color rgb="FF000000"/>
        <rFont val="Times New Roman"/>
        <charset val="134"/>
      </rPr>
      <t xml:space="preserve"> </t>
    </r>
    <r>
      <rPr>
        <sz val="9"/>
        <color theme="1"/>
        <rFont val="方正仿宋_GBK"/>
        <charset val="134"/>
      </rPr>
      <t>区农业农村部门负责人：</t>
    </r>
    <r>
      <rPr>
        <sz val="9"/>
        <color rgb="FF000000"/>
        <rFont val="Times New Roman"/>
        <charset val="134"/>
      </rPr>
      <t xml:space="preserve">          </t>
    </r>
    <r>
      <rPr>
        <sz val="9"/>
        <color rgb="FF000000"/>
        <rFont val="方正仿宋_GBK"/>
        <charset val="134"/>
      </rPr>
      <t>区自然资源部门负责人：</t>
    </r>
    <r>
      <rPr>
        <sz val="9"/>
        <color rgb="FF000000"/>
        <rFont val="Times New Roman"/>
        <charset val="134"/>
      </rPr>
      <t xml:space="preserve">          </t>
    </r>
    <r>
      <rPr>
        <sz val="9"/>
        <color rgb="FF000000"/>
        <rFont val="方正仿宋_GBK"/>
        <charset val="134"/>
      </rPr>
      <t>分管区长：</t>
    </r>
    <r>
      <rPr>
        <sz val="9"/>
        <color rgb="FF000000"/>
        <rFont val="Times New Roman"/>
        <charset val="134"/>
      </rPr>
      <t xml:space="preserve">           </t>
    </r>
    <r>
      <rPr>
        <sz val="9"/>
        <color rgb="FF000000"/>
        <rFont val="方正仿宋_GBK"/>
        <charset val="134"/>
      </rPr>
      <t>联系电话：</t>
    </r>
    <r>
      <rPr>
        <sz val="9"/>
        <color rgb="FF000000"/>
        <rFont val="Times New Roman"/>
        <charset val="134"/>
      </rPr>
      <t>88704404</t>
    </r>
  </si>
  <si>
    <t>序号</t>
  </si>
  <si>
    <t>申报单位</t>
  </si>
  <si>
    <t>申报面积（亩）</t>
  </si>
  <si>
    <t>涉及行政村（个）</t>
  </si>
  <si>
    <t>涉及农户（户）</t>
  </si>
  <si>
    <t>财政补偿资金（万元）</t>
  </si>
  <si>
    <t>合计</t>
  </si>
  <si>
    <t>市级财政</t>
  </si>
  <si>
    <t>区级财政</t>
  </si>
  <si>
    <t>备注</t>
  </si>
  <si>
    <t>安镇街道</t>
  </si>
  <si>
    <t>东港镇</t>
  </si>
  <si>
    <t>锡北镇</t>
  </si>
  <si>
    <t>厚桥街道</t>
  </si>
  <si>
    <t>羊尖镇</t>
  </si>
  <si>
    <t>东北塘街道</t>
  </si>
  <si>
    <t>鹅湖镇</t>
  </si>
  <si>
    <t>小计</t>
  </si>
  <si>
    <r>
      <rPr>
        <sz val="10.5"/>
        <color rgb="FF000000"/>
        <rFont val="楷体_GB2312"/>
        <charset val="134"/>
      </rPr>
      <t>注：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楷体_GB2312"/>
        <charset val="134"/>
      </rPr>
      <t>、补偿类型分为：永久基本农田、水稻田、市属蔬菜基地、阳山水蜜桃种质资源保护区、锡山红豆杉种质资源保护区、县级以上生态公益林（含市级）、省级以上生态公益林（含国家级）、县级湿地、市级湿地和省级以上湿地。</t>
    </r>
    <r>
      <rPr>
        <sz val="10.5"/>
        <color rgb="FF000000"/>
        <rFont val="Times New Roman"/>
        <charset val="134"/>
      </rPr>
      <t>2</t>
    </r>
    <r>
      <rPr>
        <sz val="10.5"/>
        <color rgb="FF000000"/>
        <rFont val="楷体_GB2312"/>
        <charset val="134"/>
      </rPr>
      <t>、前四个补偿类型需汇总到村、其余补偿类型汇总到镇（街道），并加盖所在区政府公章。</t>
    </r>
    <r>
      <rPr>
        <sz val="10.5"/>
        <color rgb="FF000000"/>
        <rFont val="Times New Roman"/>
        <charset val="134"/>
      </rPr>
      <t>3</t>
    </r>
    <r>
      <rPr>
        <sz val="10.5"/>
        <color rgb="FF000000"/>
        <rFont val="楷体_GB2312"/>
        <charset val="134"/>
      </rPr>
      <t>、面积、地点或个数与上年度有变化（增加或减少）的，请在备注栏中注明。</t>
    </r>
  </si>
  <si>
    <t>市自然资源和规划局意见：</t>
  </si>
  <si>
    <t>市农业农村局意见：</t>
  </si>
  <si>
    <r>
      <rPr>
        <sz val="10.5"/>
        <color rgb="FF000000"/>
        <rFont val="Times New Roman"/>
        <charset val="134"/>
      </rPr>
      <t xml:space="preserve">                     </t>
    </r>
    <r>
      <rPr>
        <sz val="10.5"/>
        <color rgb="FF000000"/>
        <rFont val="宋体"/>
        <charset val="134"/>
      </rPr>
      <t>年</t>
    </r>
    <r>
      <rPr>
        <sz val="10.5"/>
        <color rgb="FF000000"/>
        <rFont val="Times New Roman"/>
        <charset val="134"/>
      </rPr>
      <t xml:space="preserve">       </t>
    </r>
    <r>
      <rPr>
        <sz val="10.5"/>
        <color rgb="FF000000"/>
        <rFont val="宋体"/>
        <charset val="134"/>
      </rPr>
      <t>月</t>
    </r>
    <r>
      <rPr>
        <sz val="10.5"/>
        <color rgb="FF000000"/>
        <rFont val="Times New Roman"/>
        <charset val="134"/>
      </rPr>
      <t xml:space="preserve">      </t>
    </r>
    <r>
      <rPr>
        <sz val="10.5"/>
        <color rgb="FF000000"/>
        <rFont val="宋体"/>
        <charset val="134"/>
      </rPr>
      <t>日</t>
    </r>
  </si>
  <si>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宋体"/>
        <charset val="134"/>
      </rPr>
      <t>年</t>
    </r>
    <r>
      <rPr>
        <sz val="10.5"/>
        <color rgb="FF000000"/>
        <rFont val="Times New Roman"/>
        <charset val="134"/>
      </rPr>
      <t xml:space="preserve">   </t>
    </r>
    <r>
      <rPr>
        <sz val="10.5"/>
        <color rgb="FF000000"/>
        <rFont val="宋体"/>
        <charset val="134"/>
      </rPr>
      <t>月</t>
    </r>
    <r>
      <rPr>
        <sz val="10.5"/>
        <color rgb="FF000000"/>
        <rFont val="Times New Roman"/>
        <charset val="134"/>
      </rPr>
      <t xml:space="preserve">   </t>
    </r>
    <r>
      <rPr>
        <sz val="10.5"/>
        <color rgb="FF000000"/>
        <rFont val="宋体"/>
        <charset val="134"/>
      </rPr>
      <t>日</t>
    </r>
  </si>
  <si>
    <r>
      <rPr>
        <sz val="20"/>
        <color indexed="8"/>
        <rFont val="Times New Roman"/>
        <charset val="134"/>
      </rPr>
      <t>2022</t>
    </r>
    <r>
      <rPr>
        <sz val="20"/>
        <color indexed="8"/>
        <rFont val="黑体"/>
        <charset val="134"/>
      </rPr>
      <t>年无锡市惠山区生态补偿专项资金（永久基本农田）申报汇总表</t>
    </r>
  </si>
  <si>
    <t>填报单位（盖章）：     填表人：        区农业农村部门负责人：               区自然资源部门负责人：          分管区长：          联系电话：83597000-86121</t>
  </si>
  <si>
    <r>
      <rPr>
        <sz val="12"/>
        <color indexed="8"/>
        <rFont val="黑体"/>
        <charset val="134"/>
      </rPr>
      <t>序号</t>
    </r>
  </si>
  <si>
    <r>
      <rPr>
        <sz val="12"/>
        <color indexed="8"/>
        <rFont val="黑体"/>
        <charset val="134"/>
      </rPr>
      <t>乡镇</t>
    </r>
  </si>
  <si>
    <r>
      <rPr>
        <sz val="11"/>
        <color indexed="8"/>
        <rFont val="黑体"/>
        <charset val="134"/>
      </rPr>
      <t>申报单位</t>
    </r>
  </si>
  <si>
    <r>
      <rPr>
        <sz val="12"/>
        <color indexed="8"/>
        <rFont val="黑体"/>
        <charset val="134"/>
      </rPr>
      <t>申报面积（亩）</t>
    </r>
  </si>
  <si>
    <r>
      <rPr>
        <sz val="12"/>
        <color indexed="8"/>
        <rFont val="黑体"/>
        <charset val="134"/>
      </rPr>
      <t>涉及行政村（个）</t>
    </r>
  </si>
  <si>
    <r>
      <rPr>
        <sz val="12"/>
        <color indexed="8"/>
        <rFont val="黑体"/>
        <charset val="134"/>
      </rPr>
      <t>涉及农户（户）</t>
    </r>
  </si>
  <si>
    <r>
      <rPr>
        <sz val="12"/>
        <color indexed="8"/>
        <rFont val="黑体"/>
        <charset val="134"/>
      </rPr>
      <t>财政补偿资金（万元）</t>
    </r>
  </si>
  <si>
    <r>
      <rPr>
        <sz val="12"/>
        <color indexed="8"/>
        <rFont val="黑体"/>
        <charset val="134"/>
      </rPr>
      <t>备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黑体"/>
        <charset val="134"/>
      </rPr>
      <t>注</t>
    </r>
  </si>
  <si>
    <r>
      <rPr>
        <sz val="12"/>
        <color indexed="8"/>
        <rFont val="黑体"/>
        <charset val="134"/>
      </rPr>
      <t>合计</t>
    </r>
  </si>
  <si>
    <r>
      <rPr>
        <sz val="12"/>
        <color indexed="8"/>
        <rFont val="黑体"/>
        <charset val="134"/>
      </rPr>
      <t>市级财政</t>
    </r>
  </si>
  <si>
    <r>
      <rPr>
        <sz val="12"/>
        <color indexed="8"/>
        <rFont val="黑体"/>
        <charset val="134"/>
      </rPr>
      <t>区级财政</t>
    </r>
  </si>
  <si>
    <r>
      <rPr>
        <sz val="11"/>
        <color indexed="8"/>
        <rFont val="宋体"/>
        <charset val="134"/>
      </rPr>
      <t>长安街道</t>
    </r>
  </si>
  <si>
    <r>
      <rPr>
        <sz val="11"/>
        <color indexed="8"/>
        <rFont val="宋体"/>
        <charset val="134"/>
      </rPr>
      <t>长乐社区</t>
    </r>
  </si>
  <si>
    <r>
      <rPr>
        <sz val="11"/>
        <color indexed="8"/>
        <rFont val="宋体"/>
        <charset val="134"/>
      </rPr>
      <t>长宁社区</t>
    </r>
  </si>
  <si>
    <r>
      <rPr>
        <sz val="11"/>
        <color indexed="8"/>
        <rFont val="宋体"/>
        <charset val="134"/>
      </rPr>
      <t>长安社区</t>
    </r>
  </si>
  <si>
    <r>
      <rPr>
        <sz val="11"/>
        <color indexed="8"/>
        <rFont val="宋体"/>
        <charset val="134"/>
      </rPr>
      <t>长馨社区</t>
    </r>
  </si>
  <si>
    <r>
      <rPr>
        <sz val="11"/>
        <color indexed="8"/>
        <rFont val="宋体"/>
        <charset val="134"/>
      </rPr>
      <t>姑里社区</t>
    </r>
  </si>
  <si>
    <r>
      <rPr>
        <sz val="11"/>
        <color indexed="8"/>
        <rFont val="宋体"/>
        <charset val="134"/>
      </rPr>
      <t>堰桥街道</t>
    </r>
  </si>
  <si>
    <r>
      <rPr>
        <sz val="11"/>
        <color indexed="8"/>
        <rFont val="宋体"/>
        <charset val="134"/>
      </rPr>
      <t>金惠社区</t>
    </r>
  </si>
  <si>
    <r>
      <rPr>
        <sz val="11"/>
        <color indexed="8"/>
        <rFont val="宋体"/>
        <charset val="134"/>
      </rPr>
      <t>牌楼社区</t>
    </r>
  </si>
  <si>
    <r>
      <rPr>
        <sz val="11"/>
        <color indexed="8"/>
        <rFont val="宋体"/>
        <charset val="134"/>
      </rPr>
      <t>堰北社区</t>
    </r>
  </si>
  <si>
    <r>
      <rPr>
        <sz val="11"/>
        <color indexed="8"/>
        <rFont val="宋体"/>
        <charset val="134"/>
      </rPr>
      <t>寺头社区</t>
    </r>
  </si>
  <si>
    <r>
      <rPr>
        <sz val="11"/>
        <color indexed="8"/>
        <rFont val="宋体"/>
        <charset val="134"/>
      </rPr>
      <t>前洲街道</t>
    </r>
  </si>
  <si>
    <r>
      <rPr>
        <sz val="11"/>
        <color indexed="8"/>
        <rFont val="宋体"/>
        <charset val="134"/>
      </rPr>
      <t>杨家圩</t>
    </r>
  </si>
  <si>
    <r>
      <rPr>
        <sz val="11"/>
        <color indexed="8"/>
        <rFont val="宋体"/>
        <charset val="134"/>
      </rPr>
      <t>北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幢</t>
    </r>
  </si>
  <si>
    <r>
      <rPr>
        <sz val="11"/>
        <color indexed="8"/>
        <rFont val="宋体"/>
        <charset val="134"/>
      </rPr>
      <t>北七房</t>
    </r>
  </si>
  <si>
    <r>
      <rPr>
        <sz val="11"/>
        <color indexed="8"/>
        <rFont val="宋体"/>
        <charset val="134"/>
      </rPr>
      <t>友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联</t>
    </r>
  </si>
  <si>
    <r>
      <rPr>
        <sz val="11"/>
        <rFont val="宋体"/>
        <charset val="134"/>
      </rPr>
      <t>黄石街</t>
    </r>
  </si>
  <si>
    <r>
      <rPr>
        <sz val="11"/>
        <rFont val="宋体"/>
        <charset val="134"/>
      </rPr>
      <t>邓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巷</t>
    </r>
  </si>
  <si>
    <r>
      <rPr>
        <sz val="11"/>
        <rFont val="宋体"/>
        <charset val="134"/>
      </rPr>
      <t>西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塘</t>
    </r>
  </si>
  <si>
    <r>
      <rPr>
        <sz val="11"/>
        <rFont val="宋体"/>
        <charset val="134"/>
      </rPr>
      <t>新印桥</t>
    </r>
  </si>
  <si>
    <r>
      <rPr>
        <sz val="11"/>
        <rFont val="宋体"/>
        <charset val="134"/>
      </rPr>
      <t>蒋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巷</t>
    </r>
  </si>
  <si>
    <r>
      <rPr>
        <sz val="11"/>
        <rFont val="宋体"/>
        <charset val="134"/>
      </rPr>
      <t>张皋庄</t>
    </r>
  </si>
  <si>
    <r>
      <rPr>
        <sz val="11"/>
        <rFont val="宋体"/>
        <charset val="134"/>
      </rPr>
      <t>铁路桥</t>
    </r>
  </si>
  <si>
    <r>
      <rPr>
        <sz val="11"/>
        <rFont val="宋体"/>
        <charset val="134"/>
      </rPr>
      <t>万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里</t>
    </r>
  </si>
  <si>
    <r>
      <rPr>
        <sz val="11"/>
        <color indexed="8"/>
        <rFont val="宋体"/>
        <charset val="134"/>
      </rPr>
      <t>玉祁街道</t>
    </r>
  </si>
  <si>
    <r>
      <rPr>
        <sz val="10.5"/>
        <color indexed="8"/>
        <rFont val="宋体"/>
        <charset val="134"/>
      </rPr>
      <t>五牧村</t>
    </r>
  </si>
  <si>
    <r>
      <rPr>
        <sz val="10.5"/>
        <color indexed="8"/>
        <rFont val="宋体"/>
        <charset val="134"/>
      </rPr>
      <t>黄泥坝村</t>
    </r>
  </si>
  <si>
    <r>
      <rPr>
        <sz val="11"/>
        <color indexed="8"/>
        <rFont val="宋体"/>
        <charset val="134"/>
      </rPr>
      <t>洛社镇</t>
    </r>
  </si>
  <si>
    <r>
      <rPr>
        <sz val="11"/>
        <color indexed="8"/>
        <rFont val="宋体"/>
        <charset val="134"/>
      </rPr>
      <t>石塘湾社区</t>
    </r>
  </si>
  <si>
    <r>
      <rPr>
        <sz val="11"/>
        <color indexed="8"/>
        <rFont val="宋体"/>
        <charset val="134"/>
      </rPr>
      <t>陡门村</t>
    </r>
  </si>
  <si>
    <r>
      <rPr>
        <sz val="11"/>
        <color indexed="8"/>
        <rFont val="宋体"/>
        <charset val="134"/>
      </rPr>
      <t>红明村</t>
    </r>
  </si>
  <si>
    <r>
      <rPr>
        <sz val="11"/>
        <color indexed="8"/>
        <rFont val="宋体"/>
        <charset val="134"/>
      </rPr>
      <t>镇北村</t>
    </r>
  </si>
  <si>
    <r>
      <rPr>
        <sz val="11"/>
        <color indexed="8"/>
        <rFont val="宋体"/>
        <charset val="134"/>
      </rPr>
      <t>杨市社区</t>
    </r>
  </si>
  <si>
    <r>
      <rPr>
        <sz val="11"/>
        <color indexed="8"/>
        <rFont val="宋体"/>
        <charset val="134"/>
      </rPr>
      <t>秦巷村</t>
    </r>
  </si>
  <si>
    <r>
      <rPr>
        <sz val="11"/>
        <color indexed="8"/>
        <rFont val="宋体"/>
        <charset val="134"/>
      </rPr>
      <t>正明村</t>
    </r>
  </si>
  <si>
    <r>
      <rPr>
        <sz val="11"/>
        <color indexed="8"/>
        <rFont val="宋体"/>
        <charset val="134"/>
      </rPr>
      <t>保健村</t>
    </r>
  </si>
  <si>
    <r>
      <rPr>
        <sz val="11"/>
        <color indexed="8"/>
        <rFont val="宋体"/>
        <charset val="134"/>
      </rPr>
      <t>天授村</t>
    </r>
  </si>
  <si>
    <r>
      <rPr>
        <sz val="11"/>
        <color indexed="8"/>
        <rFont val="宋体"/>
        <charset val="134"/>
      </rPr>
      <t>福山村</t>
    </r>
  </si>
  <si>
    <r>
      <rPr>
        <sz val="11"/>
        <color indexed="8"/>
        <rFont val="宋体"/>
        <charset val="134"/>
      </rPr>
      <t>润杨村</t>
    </r>
  </si>
  <si>
    <r>
      <rPr>
        <sz val="11"/>
        <color indexed="8"/>
        <rFont val="宋体"/>
        <charset val="134"/>
      </rPr>
      <t>花苑村</t>
    </r>
  </si>
  <si>
    <r>
      <rPr>
        <sz val="11"/>
        <color indexed="8"/>
        <rFont val="宋体"/>
        <charset val="134"/>
      </rPr>
      <t>徐贵桥社区</t>
    </r>
  </si>
  <si>
    <r>
      <rPr>
        <sz val="11"/>
        <color indexed="8"/>
        <rFont val="宋体"/>
        <charset val="134"/>
      </rPr>
      <t>华圻村</t>
    </r>
  </si>
  <si>
    <r>
      <rPr>
        <sz val="11"/>
        <color indexed="8"/>
        <rFont val="宋体"/>
        <charset val="134"/>
      </rPr>
      <t>雅西社区</t>
    </r>
  </si>
  <si>
    <r>
      <rPr>
        <sz val="11"/>
        <color indexed="8"/>
        <rFont val="宋体"/>
        <charset val="134"/>
      </rPr>
      <t>梅泾村</t>
    </r>
  </si>
  <si>
    <r>
      <rPr>
        <sz val="11"/>
        <color indexed="8"/>
        <rFont val="宋体"/>
        <charset val="134"/>
      </rPr>
      <t>万马村</t>
    </r>
  </si>
  <si>
    <r>
      <rPr>
        <sz val="11"/>
        <color indexed="8"/>
        <rFont val="宋体"/>
        <charset val="134"/>
      </rPr>
      <t>绿化村</t>
    </r>
  </si>
  <si>
    <r>
      <rPr>
        <sz val="11"/>
        <color indexed="8"/>
        <rFont val="宋体"/>
        <charset val="134"/>
      </rPr>
      <t>六龙社区</t>
    </r>
  </si>
  <si>
    <r>
      <rPr>
        <sz val="11"/>
        <color indexed="8"/>
        <rFont val="宋体"/>
        <charset val="134"/>
      </rPr>
      <t>五秦村</t>
    </r>
  </si>
  <si>
    <r>
      <rPr>
        <sz val="11"/>
        <color indexed="8"/>
        <rFont val="宋体"/>
        <charset val="134"/>
      </rPr>
      <t>杨西园村</t>
    </r>
  </si>
  <si>
    <r>
      <rPr>
        <sz val="11"/>
        <color indexed="8"/>
        <rFont val="宋体"/>
        <charset val="134"/>
      </rPr>
      <t>钱巷社区</t>
    </r>
  </si>
  <si>
    <r>
      <rPr>
        <sz val="11"/>
        <color indexed="8"/>
        <rFont val="宋体"/>
        <charset val="134"/>
      </rPr>
      <t>新开河村</t>
    </r>
  </si>
  <si>
    <r>
      <rPr>
        <sz val="11"/>
        <color indexed="8"/>
        <rFont val="宋体"/>
        <charset val="134"/>
      </rPr>
      <t>双庙村</t>
    </r>
  </si>
  <si>
    <r>
      <rPr>
        <sz val="11"/>
        <color indexed="8"/>
        <rFont val="宋体"/>
        <charset val="134"/>
      </rPr>
      <t>张镇桥村</t>
    </r>
  </si>
  <si>
    <r>
      <rPr>
        <sz val="11"/>
        <color indexed="8"/>
        <rFont val="宋体"/>
        <charset val="134"/>
      </rPr>
      <t>钱桥街道</t>
    </r>
  </si>
  <si>
    <r>
      <rPr>
        <sz val="11"/>
        <rFont val="宋体"/>
        <charset val="134"/>
      </rPr>
      <t>洋溪社区</t>
    </r>
  </si>
  <si>
    <r>
      <rPr>
        <sz val="10.5"/>
        <color indexed="8"/>
        <rFont val="宋体"/>
        <charset val="134"/>
      </rPr>
      <t>盛峰社区</t>
    </r>
  </si>
  <si>
    <r>
      <rPr>
        <sz val="10.5"/>
        <color indexed="8"/>
        <rFont val="宋体"/>
        <charset val="134"/>
      </rPr>
      <t>华新社区</t>
    </r>
  </si>
  <si>
    <r>
      <rPr>
        <sz val="11"/>
        <color indexed="8"/>
        <rFont val="宋体"/>
        <charset val="134"/>
      </rPr>
      <t>稍塘社区</t>
    </r>
  </si>
  <si>
    <r>
      <rPr>
        <sz val="11"/>
        <color indexed="8"/>
        <rFont val="宋体"/>
        <charset val="134"/>
      </rPr>
      <t>西漳社区</t>
    </r>
  </si>
  <si>
    <r>
      <rPr>
        <sz val="11"/>
        <color indexed="8"/>
        <rFont val="宋体"/>
        <charset val="134"/>
      </rPr>
      <t>南塘社区</t>
    </r>
  </si>
  <si>
    <r>
      <rPr>
        <sz val="11"/>
        <color indexed="8"/>
        <rFont val="宋体"/>
        <charset val="134"/>
      </rPr>
      <t>阳山镇</t>
    </r>
  </si>
  <si>
    <r>
      <rPr>
        <sz val="11"/>
        <color indexed="8"/>
        <rFont val="宋体"/>
        <charset val="134"/>
      </rPr>
      <t>安阳山村</t>
    </r>
  </si>
  <si>
    <r>
      <rPr>
        <sz val="11"/>
        <color indexed="8"/>
        <rFont val="宋体"/>
        <charset val="134"/>
      </rPr>
      <t>阳山村</t>
    </r>
  </si>
  <si>
    <r>
      <rPr>
        <sz val="11"/>
        <color indexed="8"/>
        <rFont val="宋体"/>
        <charset val="134"/>
      </rPr>
      <t>新渎村</t>
    </r>
  </si>
  <si>
    <r>
      <rPr>
        <sz val="11"/>
        <color indexed="8"/>
        <rFont val="宋体"/>
        <charset val="134"/>
      </rPr>
      <t>冬青村</t>
    </r>
  </si>
  <si>
    <r>
      <rPr>
        <sz val="11"/>
        <color indexed="8"/>
        <rFont val="宋体"/>
        <charset val="134"/>
      </rPr>
      <t>火炬村</t>
    </r>
  </si>
  <si>
    <r>
      <rPr>
        <sz val="11"/>
        <color indexed="8"/>
        <rFont val="宋体"/>
        <charset val="134"/>
      </rPr>
      <t>桃源村</t>
    </r>
  </si>
  <si>
    <r>
      <rPr>
        <sz val="11"/>
        <color indexed="8"/>
        <rFont val="宋体"/>
        <charset val="134"/>
      </rPr>
      <t>桃园村</t>
    </r>
  </si>
  <si>
    <r>
      <rPr>
        <sz val="11"/>
        <color indexed="8"/>
        <rFont val="宋体"/>
        <charset val="134"/>
      </rPr>
      <t>合计</t>
    </r>
  </si>
  <si>
    <t>1、补偿类型分为：永久基本农田、水稻田、市属蔬菜基地、阳山水蜜桃种质资源保护区、锡山红豆杉种质资源保护区、县级以上生态公益林（含市级）、省级以上生态公益林（含国家级）、县级湿地、市级湿地和省级以上湿地。2、前四个补偿类型需汇总到村、其余补偿类型汇总到镇（街道），并加盖所在区政府公章。3、面积、地点或个数与上年度有变化（增加或减少）的，请在备注栏中注明。</t>
  </si>
  <si>
    <t>年　　月　　日　　</t>
  </si>
  <si>
    <t>年　　月　　日</t>
  </si>
  <si>
    <t>2022年无锡市新吴区生态补偿专项资金（永久基本农田）申报汇总表</t>
  </si>
  <si>
    <t>填报单位(盖章):     填表人：      区自然资源部门负责人：            区农业农村部门负责人：               分管区长：           联系电话：</t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</si>
  <si>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</si>
  <si>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申报单位</t>
    </r>
  </si>
  <si>
    <r>
      <rPr>
        <sz val="11"/>
        <color theme="1"/>
        <rFont val="黑体"/>
        <charset val="134"/>
      </rPr>
      <t>补偿类型</t>
    </r>
  </si>
  <si>
    <r>
      <rPr>
        <sz val="11"/>
        <color theme="1"/>
        <rFont val="黑体"/>
        <charset val="134"/>
      </rPr>
      <t>申报面积（亩）</t>
    </r>
  </si>
  <si>
    <r>
      <rPr>
        <sz val="11"/>
        <color theme="1"/>
        <rFont val="黑体"/>
        <charset val="134"/>
      </rPr>
      <t>涉及行政村（个）</t>
    </r>
  </si>
  <si>
    <r>
      <rPr>
        <sz val="11"/>
        <color theme="1"/>
        <rFont val="黑体"/>
        <charset val="134"/>
      </rPr>
      <t>涉及农户（户）</t>
    </r>
  </si>
  <si>
    <r>
      <rPr>
        <sz val="11"/>
        <color theme="1"/>
        <rFont val="黑体"/>
        <charset val="134"/>
      </rPr>
      <t>财政补偿资金（万元）</t>
    </r>
  </si>
  <si>
    <r>
      <rPr>
        <sz val="11"/>
        <color theme="1"/>
        <rFont val="黑体"/>
        <charset val="134"/>
      </rPr>
      <t>备注</t>
    </r>
  </si>
  <si>
    <r>
      <rPr>
        <sz val="11"/>
        <color theme="1"/>
        <rFont val="黑体"/>
        <charset val="134"/>
      </rPr>
      <t>合计</t>
    </r>
  </si>
  <si>
    <r>
      <rPr>
        <sz val="11"/>
        <color theme="1"/>
        <rFont val="黑体"/>
        <charset val="134"/>
      </rPr>
      <t>市级财政</t>
    </r>
  </si>
  <si>
    <r>
      <rPr>
        <sz val="11"/>
        <color theme="1"/>
        <rFont val="黑体"/>
        <charset val="134"/>
      </rPr>
      <t>区级财政</t>
    </r>
  </si>
  <si>
    <r>
      <rPr>
        <sz val="11"/>
        <color theme="1"/>
        <rFont val="宋体"/>
        <charset val="134"/>
      </rPr>
      <t>无锡市新吴区鸿山街道七房桥村股份经济合作社</t>
    </r>
  </si>
  <si>
    <r>
      <rPr>
        <sz val="11"/>
        <color theme="1"/>
        <rFont val="宋体"/>
        <charset val="134"/>
      </rPr>
      <t>永久基本农田</t>
    </r>
  </si>
  <si>
    <r>
      <rPr>
        <sz val="11"/>
        <color theme="1"/>
        <rFont val="宋体"/>
        <charset val="134"/>
      </rPr>
      <t>无锡市新吴区鸿山街道南塘村股份经济合作社</t>
    </r>
  </si>
  <si>
    <r>
      <rPr>
        <sz val="11"/>
        <color theme="1"/>
        <rFont val="宋体"/>
        <charset val="134"/>
      </rPr>
      <t>无锡市新吴区硕放街道安桥村股份经济合作社</t>
    </r>
  </si>
  <si>
    <r>
      <rPr>
        <sz val="11"/>
        <color theme="1"/>
        <rFont val="宋体"/>
        <charset val="134"/>
      </rPr>
      <t>减少</t>
    </r>
    <r>
      <rPr>
        <sz val="11"/>
        <color theme="1"/>
        <rFont val="Times New Roman"/>
        <charset val="134"/>
      </rPr>
      <t>23.83</t>
    </r>
    <r>
      <rPr>
        <sz val="11"/>
        <color theme="1"/>
        <rFont val="宋体"/>
        <charset val="134"/>
      </rPr>
      <t>亩改申报水稻田</t>
    </r>
  </si>
  <si>
    <r>
      <rPr>
        <sz val="11"/>
        <color theme="1"/>
        <rFont val="宋体"/>
        <charset val="134"/>
      </rPr>
      <t>无锡市新吴区硕放街道香楠村股份经济合作社</t>
    </r>
  </si>
  <si>
    <r>
      <rPr>
        <sz val="11"/>
        <rFont val="宋体"/>
        <charset val="134"/>
      </rPr>
      <t>合计</t>
    </r>
  </si>
  <si>
    <t>注：1、补偿类型分为：永久基本农田、水稻田、市属蔬菜基地、阳山水蜜桃种质资源保护区、锡山红豆杉种质资源保护区、县级以上生态公益林（含市级）、省级以上生态公益林（含国家级）、县级湿地、市级湿地和省级以上湿地。2、前四个补偿类型需汇总到村、其余补偿类型汇总到镇（街道），并加盖所在区政府公章。3、面积、地点或个数与上年度有变化（增加或减少）的，请在备注栏中注明。</t>
  </si>
</sst>
</file>

<file path=xl/styles.xml><?xml version="1.0" encoding="utf-8"?>
<styleSheet xmlns="http://schemas.openxmlformats.org/spreadsheetml/2006/main">
  <numFmts count="17">
    <numFmt numFmtId="176" formatCode="&quot;\&quot;#,##0;[Red]&quot;\&quot;\-#,##0"/>
    <numFmt numFmtId="44" formatCode="_ &quot;￥&quot;* #,##0.00_ ;_ &quot;￥&quot;* \-#,##0.00_ ;_ &quot;￥&quot;* &quot;-&quot;??_ ;_ @_ "/>
    <numFmt numFmtId="177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_ "/>
    <numFmt numFmtId="179" formatCode="\$#,##0\ ;\(\$#,##0\)"/>
    <numFmt numFmtId="180" formatCode="&quot;VND&quot;#,##0_);[Red]\(&quot;VND&quot;#,##0\)"/>
    <numFmt numFmtId="181" formatCode="0.00000_);[Red]\(0.00000\)"/>
    <numFmt numFmtId="182" formatCode="&quot;\&quot;#,##0;[Red]&quot;\&quot;&quot;\&quot;\-#,##0"/>
    <numFmt numFmtId="183" formatCode="&quot;\&quot;#,##0.00;[Red]&quot;\&quot;&quot;\&quot;&quot;\&quot;&quot;\&quot;&quot;\&quot;&quot;\&quot;\-#,##0.00"/>
    <numFmt numFmtId="184" formatCode="&quot;\&quot;#,##0.00;[Red]&quot;\&quot;\-#,##0.00"/>
    <numFmt numFmtId="185" formatCode="0.00_);[Red]\(0.00\)"/>
    <numFmt numFmtId="186" formatCode="0.0000_);[Red]\(0.0000\)"/>
    <numFmt numFmtId="187" formatCode="0.00_ "/>
    <numFmt numFmtId="188" formatCode="0.000000_ "/>
  </numFmts>
  <fonts count="9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22"/>
      <color rgb="FF000000"/>
      <name val="黑体"/>
      <charset val="134"/>
    </font>
    <font>
      <sz val="11"/>
      <color rgb="FF000000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sz val="20"/>
      <color indexed="8"/>
      <name val="Times New Roman"/>
      <charset val="134"/>
    </font>
    <font>
      <sz val="20"/>
      <color indexed="8"/>
      <name val="黑体"/>
      <charset val="134"/>
    </font>
    <font>
      <sz val="20"/>
      <color indexed="8"/>
      <name val="宋体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10.5"/>
      <color indexed="8"/>
      <name val="Times New Roman"/>
      <charset val="134"/>
    </font>
    <font>
      <sz val="12"/>
      <color indexed="8"/>
      <name val="楷体"/>
      <charset val="134"/>
    </font>
    <font>
      <sz val="12"/>
      <color indexed="8"/>
      <name val="宋体"/>
      <charset val="134"/>
    </font>
    <font>
      <sz val="11"/>
      <color indexed="8"/>
      <name val="楷体_GB2312"/>
      <charset val="134"/>
    </font>
    <font>
      <sz val="11"/>
      <color theme="1"/>
      <name val="宋体"/>
      <charset val="134"/>
      <scheme val="minor"/>
    </font>
    <font>
      <sz val="16"/>
      <color rgb="FF000000"/>
      <name val="方正黑体_GBK"/>
      <charset val="134"/>
    </font>
    <font>
      <sz val="22"/>
      <color rgb="FF000000"/>
      <name val="方正小标宋_GBK"/>
      <charset val="134"/>
    </font>
    <font>
      <sz val="9"/>
      <color rgb="FF000000"/>
      <name val="方正仿宋_GBK"/>
      <charset val="134"/>
    </font>
    <font>
      <sz val="10.5"/>
      <color theme="1"/>
      <name val="黑体"/>
      <charset val="134"/>
    </font>
    <font>
      <sz val="10.5"/>
      <color theme="1"/>
      <name val="Times New Roman"/>
      <charset val="134"/>
    </font>
    <font>
      <sz val="10.5"/>
      <color rgb="FF000000"/>
      <name val="方正仿宋_GBK"/>
      <charset val="134"/>
    </font>
    <font>
      <sz val="10.5"/>
      <color theme="1"/>
      <name val="方正仿宋_GBK"/>
      <charset val="134"/>
    </font>
    <font>
      <sz val="10.5"/>
      <color rgb="FF000000"/>
      <name val="楷体_GB2312"/>
      <charset val="134"/>
    </font>
    <font>
      <sz val="12"/>
      <color rgb="FF000000"/>
      <name val="Times New Roman"/>
      <charset val="134"/>
    </font>
    <font>
      <sz val="10.5"/>
      <color theme="1"/>
      <name val="楷体_GB2312"/>
      <charset val="134"/>
    </font>
    <font>
      <sz val="10.5"/>
      <color rgb="FF000000"/>
      <name val="Times New Roman"/>
      <charset val="134"/>
    </font>
    <font>
      <b/>
      <sz val="11"/>
      <color indexed="8"/>
      <name val="宋体"/>
      <charset val="134"/>
    </font>
    <font>
      <sz val="14"/>
      <color theme="1"/>
      <name val="Times New Roman"/>
      <charset val="134"/>
    </font>
    <font>
      <sz val="18"/>
      <color indexed="8"/>
      <name val="Times New Roman"/>
      <charset val="134"/>
    </font>
    <font>
      <sz val="10.5"/>
      <color indexed="8"/>
      <name val="黑体"/>
      <charset val="134"/>
    </font>
    <font>
      <b/>
      <sz val="11"/>
      <color indexed="8"/>
      <name val="Times New Roman"/>
      <charset val="134"/>
    </font>
    <font>
      <sz val="10.5"/>
      <name val="Times New Roman"/>
      <charset val="134"/>
    </font>
    <font>
      <b/>
      <sz val="11"/>
      <color rgb="FFFF0000"/>
      <name val="Times New Roman"/>
      <charset val="134"/>
    </font>
    <font>
      <b/>
      <sz val="11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2"/>
      <name val="바탕체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¹UAAA¼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뼻뮝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sz val="10"/>
      <name val="Arial"/>
      <charset val="134"/>
    </font>
    <font>
      <sz val="11"/>
      <color rgb="FF006100"/>
      <name val="宋体"/>
      <charset val="134"/>
      <scheme val="minor"/>
    </font>
    <font>
      <sz val="11"/>
      <color indexed="9"/>
      <name val="宋体"/>
      <charset val="134"/>
    </font>
    <font>
      <b/>
      <sz val="12"/>
      <name val="Arial"/>
      <charset val="134"/>
    </font>
    <font>
      <sz val="11"/>
      <color indexed="10"/>
      <name val="宋体"/>
      <charset val="134"/>
    </font>
    <font>
      <b/>
      <sz val="18"/>
      <name val="Arial"/>
      <charset val="134"/>
    </font>
    <font>
      <sz val="10"/>
      <name val="VNtimes new roman"/>
      <charset val="134"/>
    </font>
    <font>
      <sz val="14"/>
      <name val="뼻뮝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8"/>
      <color theme="3"/>
      <name val="宋体"/>
      <charset val="134"/>
      <scheme val="major"/>
    </font>
    <font>
      <sz val="11"/>
      <color indexed="2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name val="ＭＳ ゴシック"/>
      <charset val="134"/>
    </font>
    <font>
      <sz val="11"/>
      <color indexed="62"/>
      <name val="宋体"/>
      <charset val="134"/>
    </font>
    <font>
      <sz val="10"/>
      <name val="굴림체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0.5"/>
      <color indexed="8"/>
      <name val="宋体"/>
      <charset val="134"/>
    </font>
    <font>
      <sz val="16"/>
      <color rgb="FF000000"/>
      <name val="Times New Roman"/>
      <charset val="134"/>
    </font>
    <font>
      <b/>
      <sz val="9"/>
      <color rgb="FF000000"/>
      <name val="Times New Roman"/>
      <charset val="134"/>
    </font>
    <font>
      <sz val="9"/>
      <color theme="1"/>
      <name val="方正仿宋_GBK"/>
      <charset val="134"/>
    </font>
    <font>
      <sz val="9"/>
      <color rgb="FF000000"/>
      <name val="Times New Roman"/>
      <charset val="134"/>
    </font>
    <font>
      <sz val="10.5"/>
      <color rgb="FF000000"/>
      <name val="宋体"/>
      <charset val="134"/>
    </font>
    <font>
      <sz val="14"/>
      <color theme="1"/>
      <name val="宋体"/>
      <charset val="134"/>
    </font>
    <font>
      <sz val="18"/>
      <color indexed="8"/>
      <name val="黑体"/>
      <charset val="134"/>
    </font>
    <font>
      <sz val="10.5"/>
      <name val="宋体"/>
      <charset val="134"/>
    </font>
    <font>
      <b/>
      <sz val="11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2" fillId="7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6" borderId="27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8" fillId="0" borderId="0" applyFont="0" applyFill="0" applyBorder="0" applyAlignment="0" applyProtection="0"/>
    <xf numFmtId="0" fontId="57" fillId="22" borderId="31" applyNumberFormat="0" applyAlignment="0" applyProtection="0">
      <alignment vertical="center"/>
    </xf>
    <xf numFmtId="0" fontId="58" fillId="22" borderId="23" applyNumberFormat="0" applyAlignment="0" applyProtection="0">
      <alignment vertical="center"/>
    </xf>
    <xf numFmtId="0" fontId="60" fillId="24" borderId="3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10" fontId="62" fillId="0" borderId="0" applyFont="0" applyFill="0" applyBorder="0" applyAlignment="0" applyProtection="0"/>
    <xf numFmtId="0" fontId="6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5" fillId="0" borderId="0"/>
    <xf numFmtId="0" fontId="18" fillId="2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6" fillId="8" borderId="25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48" fillId="0" borderId="0" applyFont="0" applyFill="0" applyBorder="0" applyAlignment="0" applyProtection="0"/>
    <xf numFmtId="0" fontId="8" fillId="4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64" fillId="30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3" fontId="62" fillId="0" borderId="0" applyFont="0" applyFill="0" applyBorder="0" applyAlignment="0" applyProtection="0"/>
    <xf numFmtId="0" fontId="2" fillId="0" borderId="0">
      <alignment vertical="center"/>
    </xf>
    <xf numFmtId="179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80" fontId="68" fillId="0" borderId="0"/>
    <xf numFmtId="0" fontId="62" fillId="0" borderId="34" applyNumberFormat="0" applyFont="0" applyFill="0" applyAlignment="0" applyProtection="0"/>
    <xf numFmtId="0" fontId="70" fillId="0" borderId="35" applyNumberFormat="0" applyFill="0" applyAlignment="0" applyProtection="0">
      <alignment vertical="center"/>
    </xf>
    <xf numFmtId="0" fontId="71" fillId="0" borderId="36" applyNumberFormat="0" applyFill="0" applyAlignment="0" applyProtection="0">
      <alignment vertical="center"/>
    </xf>
    <xf numFmtId="0" fontId="72" fillId="0" borderId="37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5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76" fillId="19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77" fillId="52" borderId="39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40" applyNumberFormat="0" applyFill="0" applyAlignment="0" applyProtection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80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4" fillId="43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81" fillId="46" borderId="24" applyNumberFormat="0" applyAlignment="0" applyProtection="0">
      <alignment vertical="center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8" fillId="50" borderId="27" applyNumberFormat="0" applyFont="0" applyAlignment="0" applyProtection="0">
      <alignment vertical="center"/>
    </xf>
    <xf numFmtId="182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184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82" fillId="0" borderId="0"/>
  </cellStyleXfs>
  <cellXfs count="155">
    <xf numFmtId="0" fontId="0" fillId="0" borderId="0" xfId="0">
      <alignment vertical="center"/>
    </xf>
    <xf numFmtId="0" fontId="1" fillId="0" borderId="0" xfId="97" applyFont="1">
      <alignment vertical="center"/>
    </xf>
    <xf numFmtId="0" fontId="2" fillId="0" borderId="0" xfId="97" applyFill="1">
      <alignment vertical="center"/>
    </xf>
    <xf numFmtId="0" fontId="2" fillId="0" borderId="0" xfId="97">
      <alignment vertical="center"/>
    </xf>
    <xf numFmtId="0" fontId="3" fillId="0" borderId="0" xfId="97" applyFont="1" applyAlignment="1">
      <alignment horizontal="center" vertical="center"/>
    </xf>
    <xf numFmtId="0" fontId="4" fillId="0" borderId="0" xfId="97" applyFont="1" applyAlignment="1">
      <alignment horizontal="left" vertical="center" wrapText="1"/>
    </xf>
    <xf numFmtId="0" fontId="4" fillId="0" borderId="0" xfId="97" applyFont="1" applyAlignment="1">
      <alignment horizontal="left" vertical="center"/>
    </xf>
    <xf numFmtId="0" fontId="5" fillId="0" borderId="1" xfId="97" applyFont="1" applyBorder="1" applyAlignment="1">
      <alignment horizontal="center" vertical="center"/>
    </xf>
    <xf numFmtId="0" fontId="5" fillId="0" borderId="2" xfId="97" applyFont="1" applyBorder="1" applyAlignment="1">
      <alignment horizontal="center" vertical="center" wrapText="1"/>
    </xf>
    <xf numFmtId="0" fontId="5" fillId="0" borderId="3" xfId="97" applyFont="1" applyBorder="1" applyAlignment="1">
      <alignment horizontal="center" vertical="center" wrapText="1"/>
    </xf>
    <xf numFmtId="0" fontId="5" fillId="0" borderId="1" xfId="97" applyFont="1" applyFill="1" applyBorder="1" applyAlignment="1">
      <alignment horizontal="center" vertical="center"/>
    </xf>
    <xf numFmtId="185" fontId="5" fillId="0" borderId="1" xfId="97" applyNumberFormat="1" applyFont="1" applyBorder="1" applyAlignment="1">
      <alignment horizontal="center" vertical="center"/>
    </xf>
    <xf numFmtId="186" fontId="5" fillId="0" borderId="1" xfId="97" applyNumberFormat="1" applyFont="1" applyBorder="1" applyAlignment="1">
      <alignment horizontal="center" vertical="center"/>
    </xf>
    <xf numFmtId="181" fontId="5" fillId="0" borderId="1" xfId="97" applyNumberFormat="1" applyFont="1" applyBorder="1" applyAlignment="1">
      <alignment horizontal="center" vertical="center"/>
    </xf>
    <xf numFmtId="0" fontId="6" fillId="0" borderId="4" xfId="97" applyFont="1" applyFill="1" applyBorder="1" applyAlignment="1">
      <alignment horizontal="center" vertical="center" wrapText="1"/>
    </xf>
    <xf numFmtId="0" fontId="6" fillId="0" borderId="5" xfId="97" applyFont="1" applyFill="1" applyBorder="1" applyAlignment="1">
      <alignment horizontal="center" vertical="center" wrapText="1"/>
    </xf>
    <xf numFmtId="0" fontId="6" fillId="0" borderId="1" xfId="97" applyFont="1" applyBorder="1" applyAlignment="1">
      <alignment horizontal="center" vertical="center"/>
    </xf>
    <xf numFmtId="185" fontId="6" fillId="0" borderId="1" xfId="97" applyNumberFormat="1" applyFont="1" applyBorder="1" applyAlignment="1">
      <alignment horizontal="center" vertical="center"/>
    </xf>
    <xf numFmtId="177" fontId="6" fillId="0" borderId="1" xfId="97" applyNumberFormat="1" applyFont="1" applyBorder="1" applyAlignment="1">
      <alignment horizontal="center" vertical="center"/>
    </xf>
    <xf numFmtId="0" fontId="1" fillId="0" borderId="6" xfId="97" applyFont="1" applyBorder="1" applyAlignment="1">
      <alignment horizontal="left" vertical="center" wrapText="1"/>
    </xf>
    <xf numFmtId="0" fontId="4" fillId="0" borderId="0" xfId="97" applyFont="1" applyAlignment="1">
      <alignment horizontal="justify" vertical="center"/>
    </xf>
    <xf numFmtId="0" fontId="5" fillId="0" borderId="1" xfId="97" applyFont="1" applyBorder="1" applyAlignment="1">
      <alignment horizontal="center" vertical="center" wrapText="1"/>
    </xf>
    <xf numFmtId="185" fontId="7" fillId="0" borderId="1" xfId="97" applyNumberFormat="1" applyFont="1" applyBorder="1" applyAlignment="1">
      <alignment horizontal="center" vertical="center"/>
    </xf>
    <xf numFmtId="0" fontId="8" fillId="0" borderId="0" xfId="97" applyFont="1" applyBorder="1" applyAlignment="1">
      <alignment horizontal="center" vertical="center"/>
    </xf>
    <xf numFmtId="187" fontId="8" fillId="0" borderId="0" xfId="97" applyNumberFormat="1" applyFont="1" applyBorder="1" applyAlignment="1">
      <alignment horizontal="center" vertical="center"/>
    </xf>
    <xf numFmtId="188" fontId="8" fillId="0" borderId="0" xfId="97" applyNumberFormat="1" applyFont="1" applyBorder="1" applyAlignment="1">
      <alignment horizontal="center" vertical="center"/>
    </xf>
    <xf numFmtId="186" fontId="9" fillId="0" borderId="0" xfId="118" applyNumberFormat="1" applyFont="1" applyAlignment="1">
      <alignment horizontal="center" vertical="center"/>
    </xf>
    <xf numFmtId="186" fontId="10" fillId="0" borderId="0" xfId="118" applyNumberFormat="1" applyFont="1" applyAlignment="1">
      <alignment horizontal="center" vertical="center"/>
    </xf>
    <xf numFmtId="186" fontId="8" fillId="0" borderId="0" xfId="118" applyNumberFormat="1" applyFont="1" applyBorder="1" applyAlignment="1">
      <alignment horizontal="center" vertical="center"/>
    </xf>
    <xf numFmtId="187" fontId="11" fillId="0" borderId="0" xfId="118" applyNumberFormat="1" applyFont="1" applyBorder="1" applyAlignment="1">
      <alignment horizontal="center" vertical="center"/>
    </xf>
    <xf numFmtId="186" fontId="11" fillId="0" borderId="0" xfId="118" applyNumberFormat="1" applyFont="1" applyBorder="1" applyAlignment="1">
      <alignment horizontal="center" vertical="center"/>
    </xf>
    <xf numFmtId="188" fontId="11" fillId="0" borderId="0" xfId="118" applyNumberFormat="1" applyFont="1" applyBorder="1" applyAlignment="1">
      <alignment horizontal="center" vertical="center"/>
    </xf>
    <xf numFmtId="0" fontId="8" fillId="0" borderId="0" xfId="118" applyFont="1" applyBorder="1" applyAlignment="1">
      <alignment wrapText="1"/>
    </xf>
    <xf numFmtId="0" fontId="8" fillId="0" borderId="0" xfId="118" applyFont="1" applyBorder="1" applyAlignment="1">
      <alignment horizontal="center"/>
    </xf>
    <xf numFmtId="187" fontId="8" fillId="0" borderId="0" xfId="118" applyNumberFormat="1" applyFont="1" applyBorder="1" applyAlignment="1">
      <alignment horizontal="center"/>
    </xf>
    <xf numFmtId="188" fontId="8" fillId="0" borderId="0" xfId="118" applyNumberFormat="1" applyFont="1" applyBorder="1" applyAlignment="1">
      <alignment horizontal="center"/>
    </xf>
    <xf numFmtId="0" fontId="12" fillId="0" borderId="1" xfId="118" applyNumberFormat="1" applyFont="1" applyBorder="1" applyAlignment="1">
      <alignment horizontal="center" vertical="center"/>
    </xf>
    <xf numFmtId="0" fontId="12" fillId="0" borderId="2" xfId="118" applyNumberFormat="1" applyFont="1" applyBorder="1" applyAlignment="1">
      <alignment horizontal="center" vertical="center"/>
    </xf>
    <xf numFmtId="186" fontId="13" fillId="0" borderId="1" xfId="118" applyNumberFormat="1" applyFont="1" applyBorder="1" applyAlignment="1">
      <alignment horizontal="center" vertical="center"/>
    </xf>
    <xf numFmtId="187" fontId="12" fillId="0" borderId="1" xfId="118" applyNumberFormat="1" applyFont="1" applyBorder="1" applyAlignment="1">
      <alignment horizontal="center" vertical="center" wrapText="1"/>
    </xf>
    <xf numFmtId="0" fontId="12" fillId="0" borderId="1" xfId="118" applyNumberFormat="1" applyFont="1" applyBorder="1" applyAlignment="1">
      <alignment horizontal="center" vertical="center" wrapText="1"/>
    </xf>
    <xf numFmtId="188" fontId="12" fillId="0" borderId="1" xfId="118" applyNumberFormat="1" applyFont="1" applyBorder="1" applyAlignment="1">
      <alignment horizontal="center" vertical="center"/>
    </xf>
    <xf numFmtId="0" fontId="12" fillId="0" borderId="3" xfId="118" applyNumberFormat="1" applyFont="1" applyBorder="1" applyAlignment="1">
      <alignment horizontal="center" vertical="center"/>
    </xf>
    <xf numFmtId="0" fontId="13" fillId="0" borderId="1" xfId="97" applyNumberFormat="1" applyFont="1" applyFill="1" applyBorder="1" applyAlignment="1">
      <alignment horizontal="center" vertical="center" wrapText="1"/>
    </xf>
    <xf numFmtId="0" fontId="13" fillId="0" borderId="2" xfId="118" applyNumberFormat="1" applyFont="1" applyBorder="1" applyAlignment="1">
      <alignment horizontal="center" vertical="center"/>
    </xf>
    <xf numFmtId="0" fontId="13" fillId="0" borderId="1" xfId="118" applyNumberFormat="1" applyFont="1" applyBorder="1" applyAlignment="1">
      <alignment horizontal="center" vertical="center"/>
    </xf>
    <xf numFmtId="187" fontId="13" fillId="0" borderId="1" xfId="118" applyNumberFormat="1" applyFont="1" applyBorder="1" applyAlignment="1">
      <alignment horizontal="center" vertical="center"/>
    </xf>
    <xf numFmtId="178" fontId="13" fillId="0" borderId="1" xfId="118" applyNumberFormat="1" applyFont="1" applyBorder="1" applyAlignment="1">
      <alignment horizontal="center" vertical="center"/>
    </xf>
    <xf numFmtId="188" fontId="13" fillId="0" borderId="1" xfId="118" applyNumberFormat="1" applyFont="1" applyBorder="1" applyAlignment="1">
      <alignment horizontal="center" vertical="center"/>
    </xf>
    <xf numFmtId="0" fontId="13" fillId="0" borderId="7" xfId="118" applyNumberFormat="1" applyFont="1" applyBorder="1" applyAlignment="1">
      <alignment horizontal="center" vertical="center"/>
    </xf>
    <xf numFmtId="0" fontId="13" fillId="0" borderId="3" xfId="118" applyNumberFormat="1" applyFont="1" applyBorder="1" applyAlignment="1">
      <alignment horizontal="center" vertical="center"/>
    </xf>
    <xf numFmtId="187" fontId="13" fillId="0" borderId="1" xfId="97" applyNumberFormat="1" applyFont="1" applyBorder="1" applyAlignment="1">
      <alignment horizontal="center" vertical="center"/>
    </xf>
    <xf numFmtId="0" fontId="13" fillId="0" borderId="1" xfId="97" applyFont="1" applyBorder="1" applyAlignment="1">
      <alignment horizontal="center" vertical="center"/>
    </xf>
    <xf numFmtId="188" fontId="13" fillId="0" borderId="1" xfId="97" applyNumberFormat="1" applyFont="1" applyBorder="1" applyAlignment="1">
      <alignment horizontal="center" vertical="center"/>
    </xf>
    <xf numFmtId="0" fontId="13" fillId="0" borderId="2" xfId="97" applyNumberFormat="1" applyFont="1" applyFill="1" applyBorder="1" applyAlignment="1">
      <alignment horizontal="center" vertical="center" wrapText="1"/>
    </xf>
    <xf numFmtId="178" fontId="13" fillId="0" borderId="1" xfId="97" applyNumberFormat="1" applyFont="1" applyBorder="1" applyAlignment="1">
      <alignment horizontal="center" vertical="center"/>
    </xf>
    <xf numFmtId="0" fontId="13" fillId="0" borderId="7" xfId="97" applyNumberFormat="1" applyFont="1" applyFill="1" applyBorder="1" applyAlignment="1">
      <alignment horizontal="center" vertical="center" wrapText="1"/>
    </xf>
    <xf numFmtId="187" fontId="6" fillId="0" borderId="1" xfId="97" applyNumberFormat="1" applyFont="1" applyBorder="1" applyAlignment="1">
      <alignment horizontal="center" vertical="center"/>
    </xf>
    <xf numFmtId="178" fontId="14" fillId="0" borderId="1" xfId="97" applyNumberFormat="1" applyFont="1" applyBorder="1" applyAlignment="1">
      <alignment horizontal="center" vertical="center"/>
    </xf>
    <xf numFmtId="0" fontId="13" fillId="0" borderId="3" xfId="97" applyNumberFormat="1" applyFont="1" applyFill="1" applyBorder="1" applyAlignment="1">
      <alignment horizontal="center" vertical="center" wrapText="1"/>
    </xf>
    <xf numFmtId="0" fontId="14" fillId="0" borderId="4" xfId="97" applyFont="1" applyBorder="1" applyAlignment="1">
      <alignment horizontal="center" vertical="center"/>
    </xf>
    <xf numFmtId="187" fontId="14" fillId="0" borderId="8" xfId="97" applyNumberFormat="1" applyFont="1" applyBorder="1" applyAlignment="1">
      <alignment horizontal="center" vertical="center"/>
    </xf>
    <xf numFmtId="178" fontId="14" fillId="0" borderId="8" xfId="97" applyNumberFormat="1" applyFont="1" applyBorder="1" applyAlignment="1">
      <alignment horizontal="center" vertical="center"/>
    </xf>
    <xf numFmtId="188" fontId="14" fillId="0" borderId="8" xfId="97" applyNumberFormat="1" applyFont="1" applyBorder="1" applyAlignment="1">
      <alignment horizontal="center" vertical="center"/>
    </xf>
    <xf numFmtId="187" fontId="13" fillId="0" borderId="1" xfId="97" applyNumberFormat="1" applyFont="1" applyBorder="1" applyAlignment="1">
      <alignment horizontal="center" vertical="center" wrapText="1"/>
    </xf>
    <xf numFmtId="0" fontId="13" fillId="0" borderId="1" xfId="97" applyFont="1" applyBorder="1" applyAlignment="1">
      <alignment horizontal="center" vertical="center" wrapText="1"/>
    </xf>
    <xf numFmtId="0" fontId="14" fillId="0" borderId="1" xfId="97" applyFont="1" applyBorder="1" applyAlignment="1">
      <alignment horizontal="center" vertical="center"/>
    </xf>
    <xf numFmtId="187" fontId="14" fillId="0" borderId="1" xfId="97" applyNumberFormat="1" applyFont="1" applyBorder="1" applyAlignment="1">
      <alignment horizontal="center" vertical="center"/>
    </xf>
    <xf numFmtId="0" fontId="8" fillId="0" borderId="0" xfId="118" applyFont="1" applyBorder="1" applyAlignment="1"/>
    <xf numFmtId="186" fontId="12" fillId="0" borderId="1" xfId="118" applyNumberFormat="1" applyFont="1" applyBorder="1" applyAlignment="1">
      <alignment horizontal="center" vertical="center"/>
    </xf>
    <xf numFmtId="186" fontId="14" fillId="0" borderId="1" xfId="97" applyNumberFormat="1" applyFont="1" applyFill="1" applyBorder="1" applyAlignment="1">
      <alignment horizontal="center" vertical="center" wrapText="1"/>
    </xf>
    <xf numFmtId="0" fontId="13" fillId="0" borderId="1" xfId="97" applyNumberFormat="1" applyFont="1" applyFill="1" applyBorder="1" applyAlignment="1">
      <alignment horizontal="center" vertical="center"/>
    </xf>
    <xf numFmtId="187" fontId="13" fillId="0" borderId="1" xfId="97" applyNumberFormat="1" applyFont="1" applyFill="1" applyBorder="1" applyAlignment="1">
      <alignment horizontal="center" vertical="center"/>
    </xf>
    <xf numFmtId="178" fontId="13" fillId="0" borderId="1" xfId="97" applyNumberFormat="1" applyFont="1" applyFill="1" applyBorder="1" applyAlignment="1">
      <alignment horizontal="center" vertical="center"/>
    </xf>
    <xf numFmtId="188" fontId="13" fillId="0" borderId="1" xfId="97" applyNumberFormat="1" applyFont="1" applyFill="1" applyBorder="1" applyAlignment="1">
      <alignment horizontal="center" vertical="center"/>
    </xf>
    <xf numFmtId="0" fontId="15" fillId="0" borderId="0" xfId="118" applyFont="1" applyAlignment="1">
      <alignment horizontal="left" vertical="center" wrapText="1"/>
    </xf>
    <xf numFmtId="0" fontId="8" fillId="0" borderId="0" xfId="118" applyFont="1" applyBorder="1" applyAlignment="1">
      <alignment horizontal="center" vertical="center" wrapText="1"/>
    </xf>
    <xf numFmtId="187" fontId="8" fillId="0" borderId="0" xfId="118" applyNumberFormat="1" applyFont="1" applyBorder="1" applyAlignment="1">
      <alignment horizontal="center" vertical="center" wrapText="1"/>
    </xf>
    <xf numFmtId="0" fontId="16" fillId="0" borderId="0" xfId="118" applyFont="1" applyBorder="1" applyAlignment="1">
      <alignment horizontal="center" vertical="center" wrapText="1"/>
    </xf>
    <xf numFmtId="188" fontId="16" fillId="0" borderId="0" xfId="118" applyNumberFormat="1" applyFont="1" applyBorder="1" applyAlignment="1">
      <alignment horizontal="center" vertical="center" wrapText="1"/>
    </xf>
    <xf numFmtId="0" fontId="2" fillId="0" borderId="0" xfId="97" applyNumberFormat="1" applyFont="1" applyFill="1" applyBorder="1" applyAlignment="1">
      <alignment vertical="center"/>
    </xf>
    <xf numFmtId="186" fontId="8" fillId="0" borderId="0" xfId="97" applyNumberFormat="1" applyFont="1" applyFill="1" applyBorder="1" applyAlignment="1">
      <alignment horizontal="center" vertical="center"/>
    </xf>
    <xf numFmtId="187" fontId="8" fillId="0" borderId="0" xfId="97" applyNumberFormat="1" applyFont="1" applyFill="1" applyBorder="1" applyAlignment="1">
      <alignment horizontal="center" vertical="center"/>
    </xf>
    <xf numFmtId="0" fontId="8" fillId="0" borderId="0" xfId="97" applyNumberFormat="1" applyFont="1" applyFill="1" applyBorder="1" applyAlignment="1">
      <alignment horizontal="center" vertical="center"/>
    </xf>
    <xf numFmtId="0" fontId="16" fillId="0" borderId="0" xfId="97" applyNumberFormat="1" applyFont="1" applyFill="1" applyBorder="1" applyAlignment="1">
      <alignment horizontal="center" vertical="center"/>
    </xf>
    <xf numFmtId="188" fontId="16" fillId="0" borderId="0" xfId="97" applyNumberFormat="1" applyFont="1" applyFill="1" applyBorder="1" applyAlignment="1">
      <alignment horizontal="center" vertical="center"/>
    </xf>
    <xf numFmtId="0" fontId="8" fillId="0" borderId="0" xfId="97" applyFont="1" applyFill="1" applyBorder="1" applyAlignment="1">
      <alignment horizontal="center" vertical="center"/>
    </xf>
    <xf numFmtId="0" fontId="16" fillId="0" borderId="0" xfId="97" applyFont="1" applyFill="1" applyBorder="1" applyAlignment="1">
      <alignment horizontal="center" vertical="center"/>
    </xf>
    <xf numFmtId="0" fontId="2" fillId="0" borderId="0" xfId="97" applyFont="1" applyFill="1" applyBorder="1" applyAlignment="1">
      <alignment vertical="center"/>
    </xf>
    <xf numFmtId="0" fontId="2" fillId="0" borderId="0" xfId="97" applyBorder="1">
      <alignment vertical="center"/>
    </xf>
    <xf numFmtId="186" fontId="5" fillId="0" borderId="1" xfId="97" applyNumberFormat="1" applyFont="1" applyFill="1" applyBorder="1" applyAlignment="1">
      <alignment horizontal="center" vertical="center"/>
    </xf>
    <xf numFmtId="0" fontId="17" fillId="0" borderId="0" xfId="118" applyFont="1" applyAlignment="1">
      <alignment horizontal="left" vertical="center" wrapText="1"/>
    </xf>
    <xf numFmtId="186" fontId="2" fillId="0" borderId="0" xfId="97" applyNumberFormat="1" applyFont="1" applyFill="1" applyBorder="1" applyAlignment="1">
      <alignment horizontal="center" vertical="center"/>
    </xf>
    <xf numFmtId="0" fontId="2" fillId="0" borderId="0" xfId="97" applyFont="1" applyFill="1" applyBorder="1" applyAlignment="1">
      <alignment horizontal="center" vertical="center"/>
    </xf>
    <xf numFmtId="0" fontId="18" fillId="0" borderId="0" xfId="107">
      <alignment vertical="center"/>
    </xf>
    <xf numFmtId="0" fontId="19" fillId="0" borderId="0" xfId="107" applyFont="1" applyAlignment="1">
      <alignment horizontal="justify" vertical="center"/>
    </xf>
    <xf numFmtId="0" fontId="20" fillId="0" borderId="0" xfId="107" applyFont="1" applyAlignment="1">
      <alignment horizontal="center" vertical="center"/>
    </xf>
    <xf numFmtId="0" fontId="21" fillId="0" borderId="9" xfId="107" applyFont="1" applyBorder="1" applyAlignment="1">
      <alignment horizontal="left" vertical="center"/>
    </xf>
    <xf numFmtId="0" fontId="22" fillId="0" borderId="10" xfId="107" applyFont="1" applyBorder="1" applyAlignment="1">
      <alignment horizontal="center" vertical="center"/>
    </xf>
    <xf numFmtId="0" fontId="22" fillId="0" borderId="11" xfId="107" applyFont="1" applyBorder="1" applyAlignment="1">
      <alignment horizontal="center" vertical="center"/>
    </xf>
    <xf numFmtId="0" fontId="22" fillId="0" borderId="11" xfId="107" applyFont="1" applyBorder="1" applyAlignment="1">
      <alignment horizontal="center" vertical="center" wrapText="1"/>
    </xf>
    <xf numFmtId="0" fontId="22" fillId="0" borderId="12" xfId="107" applyFont="1" applyBorder="1" applyAlignment="1">
      <alignment horizontal="center" vertical="center"/>
    </xf>
    <xf numFmtId="0" fontId="22" fillId="0" borderId="13" xfId="107" applyFont="1" applyBorder="1" applyAlignment="1">
      <alignment horizontal="center" vertical="center"/>
    </xf>
    <xf numFmtId="0" fontId="22" fillId="0" borderId="14" xfId="107" applyFont="1" applyBorder="1" applyAlignment="1">
      <alignment horizontal="center" vertical="center"/>
    </xf>
    <xf numFmtId="0" fontId="22" fillId="0" borderId="15" xfId="107" applyFont="1" applyBorder="1" applyAlignment="1">
      <alignment horizontal="center" vertical="center"/>
    </xf>
    <xf numFmtId="0" fontId="22" fillId="0" borderId="16" xfId="107" applyFont="1" applyBorder="1" applyAlignment="1">
      <alignment horizontal="center" vertical="center"/>
    </xf>
    <xf numFmtId="0" fontId="22" fillId="0" borderId="16" xfId="107" applyFont="1" applyBorder="1" applyAlignment="1">
      <alignment horizontal="center" vertical="center" wrapText="1"/>
    </xf>
    <xf numFmtId="0" fontId="22" fillId="0" borderId="17" xfId="107" applyFont="1" applyBorder="1" applyAlignment="1">
      <alignment horizontal="center" vertical="center"/>
    </xf>
    <xf numFmtId="0" fontId="23" fillId="0" borderId="15" xfId="107" applyFont="1" applyBorder="1" applyAlignment="1">
      <alignment horizontal="center" vertical="center"/>
    </xf>
    <xf numFmtId="0" fontId="24" fillId="0" borderId="17" xfId="107" applyFont="1" applyBorder="1" applyAlignment="1">
      <alignment horizontal="center" vertical="center"/>
    </xf>
    <xf numFmtId="0" fontId="23" fillId="0" borderId="17" xfId="107" applyFont="1" applyBorder="1" applyAlignment="1">
      <alignment horizontal="center" vertical="center"/>
    </xf>
    <xf numFmtId="0" fontId="25" fillId="0" borderId="17" xfId="107" applyFont="1" applyBorder="1" applyAlignment="1">
      <alignment horizontal="center" vertical="center"/>
    </xf>
    <xf numFmtId="0" fontId="23" fillId="0" borderId="18" xfId="107" applyFont="1" applyBorder="1" applyAlignment="1">
      <alignment horizontal="center" vertical="center"/>
    </xf>
    <xf numFmtId="0" fontId="24" fillId="0" borderId="19" xfId="107" applyFont="1" applyBorder="1" applyAlignment="1">
      <alignment horizontal="center" vertical="center"/>
    </xf>
    <xf numFmtId="187" fontId="23" fillId="0" borderId="19" xfId="107" applyNumberFormat="1" applyFont="1" applyBorder="1" applyAlignment="1">
      <alignment horizontal="center" vertical="center"/>
    </xf>
    <xf numFmtId="0" fontId="23" fillId="0" borderId="19" xfId="107" applyFont="1" applyBorder="1" applyAlignment="1">
      <alignment horizontal="center" vertical="center"/>
    </xf>
    <xf numFmtId="0" fontId="26" fillId="0" borderId="20" xfId="107" applyFont="1" applyBorder="1" applyAlignment="1">
      <alignment horizontal="center" vertical="center" wrapText="1"/>
    </xf>
    <xf numFmtId="0" fontId="27" fillId="0" borderId="0" xfId="107" applyFont="1" applyAlignment="1">
      <alignment horizontal="left" vertical="center"/>
    </xf>
    <xf numFmtId="0" fontId="28" fillId="0" borderId="0" xfId="107" applyFont="1" applyAlignment="1">
      <alignment horizontal="center" vertical="center"/>
    </xf>
    <xf numFmtId="0" fontId="18" fillId="0" borderId="0" xfId="107" applyFont="1">
      <alignment vertical="center"/>
    </xf>
    <xf numFmtId="0" fontId="28" fillId="0" borderId="0" xfId="107" applyFont="1">
      <alignment vertical="center"/>
    </xf>
    <xf numFmtId="0" fontId="29" fillId="0" borderId="0" xfId="107" applyFont="1" applyAlignment="1">
      <alignment horizontal="left" vertical="center"/>
    </xf>
    <xf numFmtId="0" fontId="29" fillId="0" borderId="0" xfId="107" applyFont="1" applyAlignment="1">
      <alignment horizontal="center" vertical="center"/>
    </xf>
    <xf numFmtId="0" fontId="23" fillId="0" borderId="21" xfId="107" applyFont="1" applyBorder="1" applyAlignment="1">
      <alignment horizontal="center" vertical="top" wrapText="1"/>
    </xf>
    <xf numFmtId="0" fontId="25" fillId="0" borderId="17" xfId="107" applyFont="1" applyBorder="1" applyAlignment="1">
      <alignment horizontal="center" vertical="top" wrapText="1"/>
    </xf>
    <xf numFmtId="0" fontId="23" fillId="0" borderId="17" xfId="107" applyFont="1" applyBorder="1" applyAlignment="1">
      <alignment horizontal="center" vertical="top" wrapText="1"/>
    </xf>
    <xf numFmtId="0" fontId="23" fillId="0" borderId="19" xfId="107" applyFont="1" applyBorder="1" applyAlignment="1">
      <alignment horizontal="center" vertical="top" wrapText="1"/>
    </xf>
    <xf numFmtId="0" fontId="30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2" fillId="0" borderId="22" xfId="0" applyFont="1" applyBorder="1" applyAlignment="1">
      <alignment horizontal="center" vertical="center"/>
    </xf>
    <xf numFmtId="186" fontId="14" fillId="0" borderId="1" xfId="0" applyNumberFormat="1" applyFont="1" applyBorder="1" applyAlignment="1">
      <alignment horizontal="center" vertical="center"/>
    </xf>
    <xf numFmtId="186" fontId="33" fillId="0" borderId="1" xfId="0" applyNumberFormat="1" applyFont="1" applyBorder="1" applyAlignment="1">
      <alignment horizontal="center" vertical="center" wrapText="1"/>
    </xf>
    <xf numFmtId="186" fontId="14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/>
    </xf>
    <xf numFmtId="186" fontId="14" fillId="0" borderId="2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right" vertical="center"/>
    </xf>
    <xf numFmtId="181" fontId="13" fillId="0" borderId="1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186" fontId="14" fillId="0" borderId="3" xfId="0" applyNumberFormat="1" applyFont="1" applyBorder="1" applyAlignment="1">
      <alignment horizontal="center" vertical="center"/>
    </xf>
    <xf numFmtId="186" fontId="34" fillId="0" borderId="1" xfId="0" applyNumberFormat="1" applyFont="1" applyBorder="1" applyAlignment="1">
      <alignment horizontal="center" vertical="center"/>
    </xf>
    <xf numFmtId="185" fontId="34" fillId="0" borderId="1" xfId="0" applyNumberFormat="1" applyFont="1" applyBorder="1" applyAlignment="1">
      <alignment horizontal="right" vertical="center"/>
    </xf>
    <xf numFmtId="181" fontId="34" fillId="0" borderId="1" xfId="0" applyNumberFormat="1" applyFont="1" applyBorder="1" applyAlignment="1">
      <alignment horizontal="center" vertical="center"/>
    </xf>
    <xf numFmtId="186" fontId="35" fillId="0" borderId="2" xfId="0" applyNumberFormat="1" applyFont="1" applyBorder="1" applyAlignment="1">
      <alignment horizontal="center" vertical="center"/>
    </xf>
    <xf numFmtId="186" fontId="35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right" vertical="center"/>
    </xf>
    <xf numFmtId="181" fontId="6" fillId="0" borderId="1" xfId="0" applyNumberFormat="1" applyFont="1" applyBorder="1" applyAlignment="1">
      <alignment horizontal="center" vertical="center"/>
    </xf>
    <xf numFmtId="186" fontId="36" fillId="0" borderId="1" xfId="0" applyNumberFormat="1" applyFont="1" applyBorder="1" applyAlignment="1">
      <alignment horizontal="center" vertical="center"/>
    </xf>
    <xf numFmtId="186" fontId="35" fillId="0" borderId="3" xfId="0" applyNumberFormat="1" applyFont="1" applyBorder="1" applyAlignment="1">
      <alignment horizontal="center" vertical="center"/>
    </xf>
    <xf numFmtId="186" fontId="37" fillId="0" borderId="1" xfId="0" applyNumberFormat="1" applyFont="1" applyBorder="1" applyAlignment="1">
      <alignment horizontal="center" vertical="center"/>
    </xf>
    <xf numFmtId="185" fontId="37" fillId="0" borderId="1" xfId="0" applyNumberFormat="1" applyFont="1" applyBorder="1" applyAlignment="1">
      <alignment horizontal="right" vertical="center"/>
    </xf>
    <xf numFmtId="181" fontId="37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186" fontId="5" fillId="0" borderId="1" xfId="0" applyNumberFormat="1" applyFont="1" applyBorder="1">
      <alignment vertical="center"/>
    </xf>
    <xf numFmtId="186" fontId="0" fillId="0" borderId="0" xfId="0" applyNumberFormat="1">
      <alignment vertical="center"/>
    </xf>
  </cellXfs>
  <cellStyles count="14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AÞ¸¶ [0]_INQUIRY ¿?¾÷AßAø " xfId="27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백분율_HOBONG" xfId="37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뷭?_BOOKSHIP" xfId="44"/>
    <cellStyle name="20% - 强调文字颜色 1" xfId="45" builtinId="30"/>
    <cellStyle name="40% - 强调文字颜色 1" xfId="46" builtinId="31"/>
    <cellStyle name="输出 2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适中 2" xfId="58"/>
    <cellStyle name="40% - 强调文字颜色 6" xfId="59" builtinId="51"/>
    <cellStyle name="40% - 强调文字颜色 6 2" xfId="60"/>
    <cellStyle name="60% - 强调文字颜色 6" xfId="61" builtinId="52"/>
    <cellStyle name="20% - 强调文字颜色 2 2" xfId="62"/>
    <cellStyle name="Heading 2" xfId="63"/>
    <cellStyle name="20% - 强调文字颜色 3 2" xfId="64"/>
    <cellStyle name="常规 3" xfId="65"/>
    <cellStyle name="20% - 强调文字颜色 4 2" xfId="66"/>
    <cellStyle name="20% - 强调文字颜色 5 2" xfId="67"/>
    <cellStyle name="AeE­_INQUIRY ¿μ¾÷AßAø " xfId="68"/>
    <cellStyle name="20% - 强调文字颜色 6 2" xfId="69"/>
    <cellStyle name="40% - 强调文字颜色 3 2" xfId="70"/>
    <cellStyle name="60% - 强调文字颜色 1 2" xfId="71"/>
    <cellStyle name="常规 5" xfId="72"/>
    <cellStyle name="60% - 强调文字颜色 2 2" xfId="73"/>
    <cellStyle name="60% - 强调文字颜色 3 2" xfId="74"/>
    <cellStyle name="60% - 强调文字颜色 4 2" xfId="75"/>
    <cellStyle name="60% - 强调文字颜色 5 2" xfId="76"/>
    <cellStyle name="60% - 强调文字颜色 6 2" xfId="77"/>
    <cellStyle name="警告文本 2" xfId="78"/>
    <cellStyle name="AeE­ [0]_INQUIRY ¿μ¾÷AßAø " xfId="79"/>
    <cellStyle name="AÞ¸¶_INQUIRY ¿?¾÷AßAø " xfId="80"/>
    <cellStyle name="C?AØ_¿?¾÷CoE² " xfId="81"/>
    <cellStyle name="C￥AØ_¿μ¾÷CoE² " xfId="82"/>
    <cellStyle name="Comma0" xfId="83"/>
    <cellStyle name="常规 12" xfId="84"/>
    <cellStyle name="Currency0" xfId="85"/>
    <cellStyle name="Date" xfId="86"/>
    <cellStyle name="Fixed" xfId="87"/>
    <cellStyle name="Heading 1" xfId="88"/>
    <cellStyle name="Normal - Style1" xfId="89"/>
    <cellStyle name="Total" xfId="90"/>
    <cellStyle name="标题 1 2" xfId="91"/>
    <cellStyle name="标题 2 2" xfId="92"/>
    <cellStyle name="标题 3 2" xfId="93"/>
    <cellStyle name="标题 4 2" xfId="94"/>
    <cellStyle name="标题 5" xfId="95"/>
    <cellStyle name="差 2" xfId="96"/>
    <cellStyle name="常规 10" xfId="97"/>
    <cellStyle name="常规 11" xfId="98"/>
    <cellStyle name="常规 13" xfId="99"/>
    <cellStyle name="常规 14" xfId="100"/>
    <cellStyle name="常规 20" xfId="101"/>
    <cellStyle name="常规 15" xfId="102"/>
    <cellStyle name="常规 21" xfId="103"/>
    <cellStyle name="常规 16" xfId="104"/>
    <cellStyle name="常规 22" xfId="105"/>
    <cellStyle name="常规 17" xfId="106"/>
    <cellStyle name="常规 23" xfId="107"/>
    <cellStyle name="常规 18" xfId="108"/>
    <cellStyle name="常规 19" xfId="109"/>
    <cellStyle name="常规 2" xfId="110"/>
    <cellStyle name="常规 2 2" xfId="111"/>
    <cellStyle name="常规 2 3" xfId="112"/>
    <cellStyle name="常规 3 2" xfId="113"/>
    <cellStyle name="常规 4" xfId="114"/>
    <cellStyle name="常规 7" xfId="115"/>
    <cellStyle name="常规 8" xfId="116"/>
    <cellStyle name="常规 9" xfId="117"/>
    <cellStyle name="常规_Sheet1" xfId="118"/>
    <cellStyle name="好 2" xfId="119"/>
    <cellStyle name="汇总 2" xfId="120"/>
    <cellStyle name="检查单元格 2" xfId="121"/>
    <cellStyle name="解释性文本 2" xfId="122"/>
    <cellStyle name="链接单元格 2" xfId="123"/>
    <cellStyle name="똿뗦먛귟 [0.00]_PRODUCT DETAIL Q1" xfId="124"/>
    <cellStyle name="똿뗦먛귟_PRODUCT DETAIL Q1" xfId="125"/>
    <cellStyle name="一般_Sheet1" xfId="126"/>
    <cellStyle name="千位[0]_RT磁芯" xfId="127"/>
    <cellStyle name="千位_RT磁芯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믅됞 [0.00]_PRODUCT DETAIL Q1" xfId="136"/>
    <cellStyle name="믅됞_PRODUCT DETAIL Q1" xfId="137"/>
    <cellStyle name="注释 2" xfId="138"/>
    <cellStyle name="콤마 [0]_1202" xfId="139"/>
    <cellStyle name="콤마_1202" xfId="140"/>
    <cellStyle name="통화 [0]_1202" xfId="141"/>
    <cellStyle name="통화_1202" xfId="142"/>
    <cellStyle name="표준_(정보부문)월별인원계획" xfId="14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D9" sqref="D9"/>
    </sheetView>
  </sheetViews>
  <sheetFormatPr defaultColWidth="9" defaultRowHeight="13.5"/>
  <cols>
    <col min="1" max="1" width="5.75" customWidth="1"/>
    <col min="2" max="2" width="12.625" customWidth="1"/>
    <col min="3" max="3" width="27.125" customWidth="1"/>
    <col min="4" max="4" width="18.125" customWidth="1"/>
    <col min="5" max="5" width="17.75" customWidth="1"/>
    <col min="6" max="6" width="17.5" customWidth="1"/>
    <col min="7" max="7" width="17.125" customWidth="1"/>
    <col min="8" max="8" width="12.25" customWidth="1"/>
    <col min="10" max="10" width="15" customWidth="1"/>
    <col min="11" max="11" width="16.375" customWidth="1"/>
  </cols>
  <sheetData>
    <row r="1" ht="23.25" customHeight="1" spans="1:8">
      <c r="A1" s="128" t="s">
        <v>0</v>
      </c>
      <c r="B1" s="128"/>
      <c r="C1" s="129"/>
      <c r="D1" s="129"/>
      <c r="E1" s="129"/>
      <c r="F1" s="129"/>
      <c r="G1" s="129"/>
      <c r="H1" s="129"/>
    </row>
    <row r="2" ht="35.25" customHeight="1" spans="1:8">
      <c r="A2" s="130" t="s">
        <v>1</v>
      </c>
      <c r="B2" s="130"/>
      <c r="C2" s="130"/>
      <c r="D2" s="130"/>
      <c r="E2" s="130"/>
      <c r="F2" s="130"/>
      <c r="G2" s="130"/>
      <c r="H2" s="130"/>
    </row>
    <row r="3" ht="21.75" customHeight="1" spans="1:8">
      <c r="A3" s="131" t="s">
        <v>2</v>
      </c>
      <c r="B3" s="131" t="s">
        <v>3</v>
      </c>
      <c r="C3" s="131" t="s">
        <v>4</v>
      </c>
      <c r="D3" s="132" t="s">
        <v>5</v>
      </c>
      <c r="E3" s="131" t="s">
        <v>6</v>
      </c>
      <c r="F3" s="131"/>
      <c r="G3" s="131"/>
      <c r="H3" s="131" t="s">
        <v>7</v>
      </c>
    </row>
    <row r="4" ht="21.75" customHeight="1" spans="1:8">
      <c r="A4" s="131"/>
      <c r="B4" s="131"/>
      <c r="C4" s="131"/>
      <c r="D4" s="133"/>
      <c r="E4" s="131" t="s">
        <v>8</v>
      </c>
      <c r="F4" s="131" t="s">
        <v>9</v>
      </c>
      <c r="G4" s="131" t="s">
        <v>10</v>
      </c>
      <c r="H4" s="131"/>
    </row>
    <row r="5" ht="21.75" customHeight="1" spans="1:8">
      <c r="A5" s="134">
        <v>1</v>
      </c>
      <c r="B5" s="135" t="s">
        <v>11</v>
      </c>
      <c r="C5" s="131" t="s">
        <v>12</v>
      </c>
      <c r="D5" s="136">
        <v>65302.9</v>
      </c>
      <c r="E5" s="137">
        <v>653.029</v>
      </c>
      <c r="F5" s="137">
        <v>326.5145</v>
      </c>
      <c r="G5" s="137">
        <v>326.5145</v>
      </c>
      <c r="H5" s="131"/>
    </row>
    <row r="6" s="127" customFormat="1" ht="21.75" customHeight="1" spans="1:11">
      <c r="A6" s="138"/>
      <c r="B6" s="139"/>
      <c r="C6" s="140" t="s">
        <v>13</v>
      </c>
      <c r="D6" s="141">
        <f>SUM(D5:D5)</f>
        <v>65302.9</v>
      </c>
      <c r="E6" s="142">
        <f>SUM(E5:E5)</f>
        <v>653.029</v>
      </c>
      <c r="F6" s="142">
        <f>SUM(F5:F5)</f>
        <v>326.5145</v>
      </c>
      <c r="G6" s="142">
        <f>SUM(G5:G5)</f>
        <v>326.5145</v>
      </c>
      <c r="H6" s="140"/>
      <c r="K6" s="154"/>
    </row>
    <row r="7" s="127" customFormat="1" ht="21.75" customHeight="1" spans="1:11">
      <c r="A7" s="134">
        <v>2</v>
      </c>
      <c r="B7" s="143" t="s">
        <v>14</v>
      </c>
      <c r="C7" s="144" t="s">
        <v>15</v>
      </c>
      <c r="D7" s="145">
        <v>50621.71</v>
      </c>
      <c r="E7" s="146">
        <v>506.2171</v>
      </c>
      <c r="F7" s="146">
        <v>253.10855</v>
      </c>
      <c r="G7" s="146">
        <v>253.10855</v>
      </c>
      <c r="H7" s="147"/>
      <c r="K7" s="154"/>
    </row>
    <row r="8" s="127" customFormat="1" ht="21.75" customHeight="1" spans="1:11">
      <c r="A8" s="138"/>
      <c r="B8" s="148"/>
      <c r="C8" s="149" t="s">
        <v>16</v>
      </c>
      <c r="D8" s="150">
        <f>SUM(D7:D7)</f>
        <v>50621.71</v>
      </c>
      <c r="E8" s="151">
        <f>SUM(E7:E7)</f>
        <v>506.2171</v>
      </c>
      <c r="F8" s="151">
        <f>SUM(F7:F7)</f>
        <v>253.10855</v>
      </c>
      <c r="G8" s="151">
        <f>SUM(G7:G7)</f>
        <v>253.10855</v>
      </c>
      <c r="H8" s="147"/>
      <c r="K8" s="154"/>
    </row>
    <row r="9" ht="21.75" customHeight="1" spans="1:11">
      <c r="A9" s="152">
        <v>3</v>
      </c>
      <c r="B9" s="131" t="s">
        <v>17</v>
      </c>
      <c r="C9" s="131" t="s">
        <v>12</v>
      </c>
      <c r="D9" s="136">
        <v>1182.82</v>
      </c>
      <c r="E9" s="137">
        <v>11.8282</v>
      </c>
      <c r="F9" s="137">
        <v>5.9141</v>
      </c>
      <c r="G9" s="137">
        <v>5.9141</v>
      </c>
      <c r="H9" s="153"/>
      <c r="K9" s="154"/>
    </row>
    <row r="10" s="127" customFormat="1" ht="21.75" customHeight="1" spans="1:11">
      <c r="A10" s="152"/>
      <c r="B10" s="131"/>
      <c r="C10" s="140" t="s">
        <v>13</v>
      </c>
      <c r="D10" s="141">
        <f>D9</f>
        <v>1182.82</v>
      </c>
      <c r="E10" s="142">
        <f>SUM(E9:E9)</f>
        <v>11.8282</v>
      </c>
      <c r="F10" s="142">
        <f>SUM(F9:F9)</f>
        <v>5.9141</v>
      </c>
      <c r="G10" s="142">
        <f>SUM(G9:G9)</f>
        <v>5.9141</v>
      </c>
      <c r="H10" s="140"/>
      <c r="K10" s="154"/>
    </row>
    <row r="11" ht="28.5" customHeight="1" spans="1:8">
      <c r="A11" s="140" t="s">
        <v>18</v>
      </c>
      <c r="B11" s="140"/>
      <c r="C11" s="140"/>
      <c r="D11" s="141">
        <f>D6+D8+D10</f>
        <v>117107.43</v>
      </c>
      <c r="E11" s="142">
        <f>E6+E8+E10</f>
        <v>1171.0743</v>
      </c>
      <c r="F11" s="142">
        <f t="shared" ref="F11:G11" si="0">F6+F8++F10</f>
        <v>585.53715</v>
      </c>
      <c r="G11" s="142">
        <f t="shared" si="0"/>
        <v>585.53715</v>
      </c>
      <c r="H11" s="140"/>
    </row>
  </sheetData>
  <mergeCells count="15">
    <mergeCell ref="A1:B1"/>
    <mergeCell ref="A2:H2"/>
    <mergeCell ref="E3:G3"/>
    <mergeCell ref="A11:C11"/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D3:D4"/>
    <mergeCell ref="H3:H4"/>
  </mergeCells>
  <printOptions horizontalCentered="1"/>
  <pageMargins left="0.63" right="0.4" top="0.54" bottom="0.46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2" sqref="A2:I2"/>
    </sheetView>
  </sheetViews>
  <sheetFormatPr defaultColWidth="9" defaultRowHeight="13.5"/>
  <cols>
    <col min="1" max="1" width="7.25" style="94" customWidth="1"/>
    <col min="2" max="2" width="12.375" style="94" customWidth="1"/>
    <col min="3" max="3" width="13.75" style="94" customWidth="1"/>
    <col min="4" max="4" width="12.625" style="94" customWidth="1"/>
    <col min="5" max="5" width="13.125" style="94" customWidth="1"/>
    <col min="6" max="6" width="16.375" style="94" customWidth="1"/>
    <col min="7" max="7" width="14.75" style="94" customWidth="1"/>
    <col min="8" max="8" width="17.875" style="94" customWidth="1"/>
    <col min="9" max="9" width="17.625" style="94" customWidth="1"/>
    <col min="10" max="16384" width="9" style="94"/>
  </cols>
  <sheetData>
    <row r="1" ht="40.5" spans="1:1">
      <c r="A1" s="95" t="s">
        <v>19</v>
      </c>
    </row>
    <row r="2" ht="28.5" spans="1:9">
      <c r="A2" s="96" t="s">
        <v>20</v>
      </c>
      <c r="B2" s="96"/>
      <c r="C2" s="96"/>
      <c r="D2" s="96"/>
      <c r="E2" s="96"/>
      <c r="F2" s="96"/>
      <c r="G2" s="96"/>
      <c r="H2" s="96"/>
      <c r="I2" s="96"/>
    </row>
    <row r="3" ht="14.25" spans="1:9">
      <c r="A3" s="97" t="s">
        <v>21</v>
      </c>
      <c r="B3" s="97"/>
      <c r="C3" s="97"/>
      <c r="D3" s="97"/>
      <c r="E3" s="97"/>
      <c r="F3" s="97"/>
      <c r="G3" s="97"/>
      <c r="H3" s="97"/>
      <c r="I3" s="97"/>
    </row>
    <row r="4" ht="30" customHeight="1" spans="1:9">
      <c r="A4" s="98" t="s">
        <v>22</v>
      </c>
      <c r="B4" s="99" t="s">
        <v>23</v>
      </c>
      <c r="C4" s="100" t="s">
        <v>24</v>
      </c>
      <c r="D4" s="100" t="s">
        <v>25</v>
      </c>
      <c r="E4" s="100" t="s">
        <v>26</v>
      </c>
      <c r="F4" s="101" t="s">
        <v>27</v>
      </c>
      <c r="G4" s="102"/>
      <c r="H4" s="103"/>
      <c r="I4" s="123"/>
    </row>
    <row r="5" ht="30" customHeight="1" spans="1:9">
      <c r="A5" s="104"/>
      <c r="B5" s="105"/>
      <c r="C5" s="106"/>
      <c r="D5" s="106"/>
      <c r="E5" s="106"/>
      <c r="F5" s="107" t="s">
        <v>28</v>
      </c>
      <c r="G5" s="107" t="s">
        <v>29</v>
      </c>
      <c r="H5" s="107" t="s">
        <v>30</v>
      </c>
      <c r="I5" s="124" t="s">
        <v>31</v>
      </c>
    </row>
    <row r="6" ht="30" customHeight="1" spans="1:9">
      <c r="A6" s="108">
        <v>1</v>
      </c>
      <c r="B6" s="109" t="s">
        <v>32</v>
      </c>
      <c r="C6" s="110">
        <v>6009.18</v>
      </c>
      <c r="D6" s="110">
        <v>4</v>
      </c>
      <c r="E6" s="110">
        <v>2063</v>
      </c>
      <c r="F6" s="110">
        <v>60.0918</v>
      </c>
      <c r="G6" s="110">
        <v>30.0459</v>
      </c>
      <c r="H6" s="110">
        <v>30.0459</v>
      </c>
      <c r="I6" s="125"/>
    </row>
    <row r="7" ht="30" customHeight="1" spans="1:9">
      <c r="A7" s="108">
        <v>2</v>
      </c>
      <c r="B7" s="111" t="s">
        <v>33</v>
      </c>
      <c r="C7" s="110">
        <v>12673.44</v>
      </c>
      <c r="D7" s="110">
        <v>15</v>
      </c>
      <c r="E7" s="110">
        <v>3687</v>
      </c>
      <c r="F7" s="110">
        <v>126.7344</v>
      </c>
      <c r="G7" s="110">
        <v>63.3672</v>
      </c>
      <c r="H7" s="110">
        <v>63.3672</v>
      </c>
      <c r="I7" s="125"/>
    </row>
    <row r="8" ht="30" customHeight="1" spans="1:9">
      <c r="A8" s="108">
        <v>3</v>
      </c>
      <c r="B8" s="109" t="s">
        <v>34</v>
      </c>
      <c r="C8" s="110">
        <v>20137.43</v>
      </c>
      <c r="D8" s="110">
        <v>13</v>
      </c>
      <c r="E8" s="110">
        <v>9234</v>
      </c>
      <c r="F8" s="110">
        <v>201.3743</v>
      </c>
      <c r="G8" s="110">
        <v>100.68715</v>
      </c>
      <c r="H8" s="110">
        <v>100.68715</v>
      </c>
      <c r="I8" s="125"/>
    </row>
    <row r="9" ht="30" customHeight="1" spans="1:9">
      <c r="A9" s="108">
        <v>4</v>
      </c>
      <c r="B9" s="109" t="s">
        <v>35</v>
      </c>
      <c r="C9" s="110">
        <v>2417.97</v>
      </c>
      <c r="D9" s="110">
        <v>2</v>
      </c>
      <c r="E9" s="110">
        <v>10</v>
      </c>
      <c r="F9" s="110">
        <v>24.1797</v>
      </c>
      <c r="G9" s="110">
        <v>12.08985</v>
      </c>
      <c r="H9" s="110">
        <v>12.08985</v>
      </c>
      <c r="I9" s="125"/>
    </row>
    <row r="10" ht="30" customHeight="1" spans="1:9">
      <c r="A10" s="108">
        <v>5</v>
      </c>
      <c r="B10" s="109" t="s">
        <v>36</v>
      </c>
      <c r="C10" s="110">
        <v>10925.4</v>
      </c>
      <c r="D10" s="110">
        <v>8</v>
      </c>
      <c r="E10" s="110">
        <v>3351</v>
      </c>
      <c r="F10" s="110">
        <v>109.254</v>
      </c>
      <c r="G10" s="110">
        <v>54.627</v>
      </c>
      <c r="H10" s="110">
        <v>54.627</v>
      </c>
      <c r="I10" s="125"/>
    </row>
    <row r="11" ht="30" customHeight="1" spans="1:9">
      <c r="A11" s="108">
        <v>6</v>
      </c>
      <c r="B11" s="109" t="s">
        <v>37</v>
      </c>
      <c r="C11" s="110">
        <v>2441</v>
      </c>
      <c r="D11" s="110">
        <v>6</v>
      </c>
      <c r="E11" s="110">
        <v>1416</v>
      </c>
      <c r="F11" s="110">
        <v>24.41</v>
      </c>
      <c r="G11" s="110">
        <v>12.205</v>
      </c>
      <c r="H11" s="110">
        <v>12.205</v>
      </c>
      <c r="I11" s="125"/>
    </row>
    <row r="12" ht="30" customHeight="1" spans="1:9">
      <c r="A12" s="108">
        <v>7</v>
      </c>
      <c r="B12" s="109" t="s">
        <v>38</v>
      </c>
      <c r="C12" s="110">
        <v>10698.48</v>
      </c>
      <c r="D12" s="110">
        <v>9</v>
      </c>
      <c r="E12" s="110">
        <v>0</v>
      </c>
      <c r="F12" s="110">
        <v>106.9848</v>
      </c>
      <c r="G12" s="110">
        <v>53.4924</v>
      </c>
      <c r="H12" s="110">
        <v>53.4924</v>
      </c>
      <c r="I12" s="125"/>
    </row>
    <row r="13" ht="30" customHeight="1" spans="1:9">
      <c r="A13" s="112"/>
      <c r="B13" s="113" t="s">
        <v>39</v>
      </c>
      <c r="C13" s="114">
        <v>65302.9</v>
      </c>
      <c r="D13" s="115">
        <v>57</v>
      </c>
      <c r="E13" s="115">
        <v>19761</v>
      </c>
      <c r="F13" s="115">
        <v>653.029</v>
      </c>
      <c r="G13" s="110">
        <v>326.5145</v>
      </c>
      <c r="H13" s="115">
        <v>326.5145</v>
      </c>
      <c r="I13" s="126"/>
    </row>
    <row r="14" ht="27" customHeight="1" spans="1:9">
      <c r="A14" s="116" t="s">
        <v>40</v>
      </c>
      <c r="B14" s="116"/>
      <c r="C14" s="116"/>
      <c r="D14" s="116"/>
      <c r="E14" s="116"/>
      <c r="F14" s="116"/>
      <c r="G14" s="116"/>
      <c r="H14" s="116"/>
      <c r="I14" s="116"/>
    </row>
    <row r="15" ht="15.75" spans="1:1">
      <c r="A15" s="117"/>
    </row>
    <row r="16" ht="15.75" spans="1:1">
      <c r="A16" s="117"/>
    </row>
    <row r="17" ht="15.75" spans="1:1">
      <c r="A17" s="117"/>
    </row>
    <row r="18" spans="1:6">
      <c r="A18" s="118" t="s">
        <v>41</v>
      </c>
      <c r="B18" s="118"/>
      <c r="C18" s="118"/>
      <c r="D18" s="119"/>
      <c r="E18" s="119"/>
      <c r="F18" s="120" t="s">
        <v>42</v>
      </c>
    </row>
    <row r="19" spans="1:1">
      <c r="A19" s="121"/>
    </row>
    <row r="20" spans="1:7">
      <c r="A20" s="122" t="s">
        <v>43</v>
      </c>
      <c r="B20" s="122"/>
      <c r="C20" s="122"/>
      <c r="F20" s="122" t="s">
        <v>44</v>
      </c>
      <c r="G20" s="122"/>
    </row>
  </sheetData>
  <mergeCells count="12">
    <mergeCell ref="A2:I2"/>
    <mergeCell ref="A3:I3"/>
    <mergeCell ref="F4:H4"/>
    <mergeCell ref="A14:I14"/>
    <mergeCell ref="A18:C18"/>
    <mergeCell ref="A20:C20"/>
    <mergeCell ref="F20:G20"/>
    <mergeCell ref="A4:A5"/>
    <mergeCell ref="B4:B5"/>
    <mergeCell ref="C4:C5"/>
    <mergeCell ref="D4:D5"/>
    <mergeCell ref="E4:E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1"/>
  <sheetViews>
    <sheetView zoomScale="90" zoomScaleNormal="90" workbookViewId="0">
      <selection activeCell="E10" sqref="E10"/>
    </sheetView>
  </sheetViews>
  <sheetFormatPr defaultColWidth="8.75" defaultRowHeight="13.5"/>
  <cols>
    <col min="1" max="1" width="7" style="3" customWidth="1"/>
    <col min="2" max="2" width="11.25" style="3" customWidth="1"/>
    <col min="3" max="3" width="19.625" style="23" customWidth="1"/>
    <col min="4" max="4" width="19.625" style="24" customWidth="1"/>
    <col min="5" max="5" width="19.625" style="23" customWidth="1"/>
    <col min="6" max="6" width="19.75" style="23" customWidth="1"/>
    <col min="7" max="9" width="19.625" style="25" customWidth="1"/>
    <col min="10" max="10" width="12.5" style="3" customWidth="1"/>
    <col min="11" max="16384" width="8.75" style="3"/>
  </cols>
  <sheetData>
    <row r="1" ht="44.25" customHeight="1" spans="1:10">
      <c r="A1" s="26" t="s">
        <v>45</v>
      </c>
      <c r="B1" s="27"/>
      <c r="C1" s="28"/>
      <c r="D1" s="29"/>
      <c r="E1" s="30"/>
      <c r="F1" s="30"/>
      <c r="G1" s="31"/>
      <c r="H1" s="31"/>
      <c r="I1" s="31"/>
      <c r="J1" s="27"/>
    </row>
    <row r="2" ht="27.95" customHeight="1" spans="1:10">
      <c r="A2" s="32" t="s">
        <v>46</v>
      </c>
      <c r="B2" s="32"/>
      <c r="C2" s="33"/>
      <c r="D2" s="34"/>
      <c r="E2" s="33"/>
      <c r="F2" s="33"/>
      <c r="G2" s="35"/>
      <c r="H2" s="35"/>
      <c r="I2" s="35"/>
      <c r="J2" s="68"/>
    </row>
    <row r="3" ht="20.1" customHeight="1" spans="1:10">
      <c r="A3" s="36" t="s">
        <v>47</v>
      </c>
      <c r="B3" s="37" t="s">
        <v>48</v>
      </c>
      <c r="C3" s="38" t="s">
        <v>49</v>
      </c>
      <c r="D3" s="39" t="s">
        <v>50</v>
      </c>
      <c r="E3" s="40" t="s">
        <v>51</v>
      </c>
      <c r="F3" s="40" t="s">
        <v>52</v>
      </c>
      <c r="G3" s="41" t="s">
        <v>53</v>
      </c>
      <c r="H3" s="41"/>
      <c r="I3" s="41"/>
      <c r="J3" s="69" t="s">
        <v>54</v>
      </c>
    </row>
    <row r="4" ht="20.1" customHeight="1" spans="1:10">
      <c r="A4" s="36"/>
      <c r="B4" s="42"/>
      <c r="C4" s="38"/>
      <c r="D4" s="39"/>
      <c r="E4" s="40"/>
      <c r="F4" s="40"/>
      <c r="G4" s="41" t="s">
        <v>55</v>
      </c>
      <c r="H4" s="41" t="s">
        <v>56</v>
      </c>
      <c r="I4" s="41" t="s">
        <v>57</v>
      </c>
      <c r="J4" s="69"/>
    </row>
    <row r="5" ht="20.1" customHeight="1" spans="1:10">
      <c r="A5" s="43">
        <v>1</v>
      </c>
      <c r="B5" s="44" t="s">
        <v>58</v>
      </c>
      <c r="C5" s="45" t="s">
        <v>59</v>
      </c>
      <c r="D5" s="46">
        <v>1781.92</v>
      </c>
      <c r="E5" s="47">
        <v>1</v>
      </c>
      <c r="F5" s="48"/>
      <c r="G5" s="48">
        <v>17.8192</v>
      </c>
      <c r="H5" s="48">
        <v>8.9096</v>
      </c>
      <c r="I5" s="48">
        <v>8.9096</v>
      </c>
      <c r="J5" s="70"/>
    </row>
    <row r="6" ht="20.1" customHeight="1" spans="1:10">
      <c r="A6" s="43">
        <v>2</v>
      </c>
      <c r="B6" s="49"/>
      <c r="C6" s="45" t="s">
        <v>60</v>
      </c>
      <c r="D6" s="46">
        <v>365.95</v>
      </c>
      <c r="E6" s="47">
        <v>1</v>
      </c>
      <c r="F6" s="48"/>
      <c r="G6" s="48">
        <v>3.6595</v>
      </c>
      <c r="H6" s="48">
        <v>1.82975</v>
      </c>
      <c r="I6" s="48">
        <v>1.82975</v>
      </c>
      <c r="J6" s="70"/>
    </row>
    <row r="7" ht="20.1" customHeight="1" spans="1:10">
      <c r="A7" s="43">
        <v>3</v>
      </c>
      <c r="B7" s="49"/>
      <c r="C7" s="45" t="s">
        <v>61</v>
      </c>
      <c r="D7" s="46">
        <v>1943.83</v>
      </c>
      <c r="E7" s="47">
        <v>1</v>
      </c>
      <c r="F7" s="48"/>
      <c r="G7" s="48">
        <v>19.4383</v>
      </c>
      <c r="H7" s="48">
        <v>9.71915</v>
      </c>
      <c r="I7" s="48">
        <v>9.71915</v>
      </c>
      <c r="J7" s="70"/>
    </row>
    <row r="8" ht="20.1" customHeight="1" spans="1:10">
      <c r="A8" s="43">
        <v>4</v>
      </c>
      <c r="B8" s="49"/>
      <c r="C8" s="45" t="s">
        <v>62</v>
      </c>
      <c r="D8" s="46">
        <v>861.6</v>
      </c>
      <c r="E8" s="47">
        <v>1</v>
      </c>
      <c r="F8" s="48"/>
      <c r="G8" s="48">
        <v>8.616</v>
      </c>
      <c r="H8" s="48">
        <v>4.308</v>
      </c>
      <c r="I8" s="48">
        <v>4.308</v>
      </c>
      <c r="J8" s="70"/>
    </row>
    <row r="9" ht="20.1" customHeight="1" spans="1:10">
      <c r="A9" s="43">
        <v>5</v>
      </c>
      <c r="B9" s="50"/>
      <c r="C9" s="45" t="s">
        <v>63</v>
      </c>
      <c r="D9" s="46">
        <v>2234.25</v>
      </c>
      <c r="E9" s="47">
        <v>1</v>
      </c>
      <c r="F9" s="48"/>
      <c r="G9" s="48">
        <v>22.3425</v>
      </c>
      <c r="H9" s="48">
        <v>11.17125</v>
      </c>
      <c r="I9" s="48">
        <v>11.17125</v>
      </c>
      <c r="J9" s="70"/>
    </row>
    <row r="10" ht="20.1" customHeight="1" spans="1:10">
      <c r="A10" s="43">
        <v>6</v>
      </c>
      <c r="B10" s="49" t="s">
        <v>64</v>
      </c>
      <c r="C10" s="45" t="s">
        <v>65</v>
      </c>
      <c r="D10" s="51">
        <v>149.4</v>
      </c>
      <c r="E10" s="52">
        <v>1</v>
      </c>
      <c r="F10" s="48"/>
      <c r="G10" s="53">
        <f>H10+I10</f>
        <v>1.494</v>
      </c>
      <c r="H10" s="53">
        <f>D10*50/10000</f>
        <v>0.747</v>
      </c>
      <c r="I10" s="53">
        <f>D10*50/10000</f>
        <v>0.747</v>
      </c>
      <c r="J10" s="70"/>
    </row>
    <row r="11" ht="20.1" customHeight="1" spans="1:10">
      <c r="A11" s="43">
        <v>7</v>
      </c>
      <c r="B11" s="49"/>
      <c r="C11" s="45" t="s">
        <v>66</v>
      </c>
      <c r="D11" s="51">
        <v>21.62</v>
      </c>
      <c r="E11" s="52">
        <v>1</v>
      </c>
      <c r="F11" s="48"/>
      <c r="G11" s="53">
        <f>H11+I11</f>
        <v>0.2162</v>
      </c>
      <c r="H11" s="53">
        <f>D11*50/10000</f>
        <v>0.1081</v>
      </c>
      <c r="I11" s="53">
        <f>D11*50/10000</f>
        <v>0.1081</v>
      </c>
      <c r="J11" s="70"/>
    </row>
    <row r="12" ht="20.1" customHeight="1" spans="1:10">
      <c r="A12" s="43">
        <v>8</v>
      </c>
      <c r="B12" s="49"/>
      <c r="C12" s="45" t="s">
        <v>67</v>
      </c>
      <c r="D12" s="51">
        <v>1160.06</v>
      </c>
      <c r="E12" s="52">
        <v>1</v>
      </c>
      <c r="F12" s="48"/>
      <c r="G12" s="53">
        <f>H12+I12</f>
        <v>11.6006</v>
      </c>
      <c r="H12" s="53">
        <f>D12*50/10000</f>
        <v>5.8003</v>
      </c>
      <c r="I12" s="53">
        <f>D12*50/10000</f>
        <v>5.8003</v>
      </c>
      <c r="J12" s="70"/>
    </row>
    <row r="13" ht="20.1" customHeight="1" spans="1:10">
      <c r="A13" s="43">
        <v>9</v>
      </c>
      <c r="B13" s="50"/>
      <c r="C13" s="45" t="s">
        <v>68</v>
      </c>
      <c r="D13" s="51">
        <v>114.06</v>
      </c>
      <c r="E13" s="52">
        <v>1</v>
      </c>
      <c r="F13" s="53"/>
      <c r="G13" s="53">
        <f>H13+I13</f>
        <v>1.1406</v>
      </c>
      <c r="H13" s="53">
        <f>D13*50/10000</f>
        <v>0.5703</v>
      </c>
      <c r="I13" s="53">
        <f>D13*50/10000</f>
        <v>0.5703</v>
      </c>
      <c r="J13" s="70"/>
    </row>
    <row r="14" ht="20.1" customHeight="1" spans="1:10">
      <c r="A14" s="43">
        <v>10</v>
      </c>
      <c r="B14" s="54" t="s">
        <v>69</v>
      </c>
      <c r="C14" s="52" t="s">
        <v>70</v>
      </c>
      <c r="D14" s="51">
        <v>1551.68</v>
      </c>
      <c r="E14" s="55">
        <v>1</v>
      </c>
      <c r="F14" s="53"/>
      <c r="G14" s="53">
        <v>15.5168</v>
      </c>
      <c r="H14" s="53">
        <v>7.7584</v>
      </c>
      <c r="I14" s="53">
        <v>7.7584</v>
      </c>
      <c r="J14" s="70"/>
    </row>
    <row r="15" ht="20.1" customHeight="1" spans="1:10">
      <c r="A15" s="43">
        <v>11</v>
      </c>
      <c r="B15" s="56"/>
      <c r="C15" s="52" t="s">
        <v>71</v>
      </c>
      <c r="D15" s="51">
        <v>3022.59</v>
      </c>
      <c r="E15" s="55">
        <v>1</v>
      </c>
      <c r="F15" s="53"/>
      <c r="G15" s="53">
        <v>30.2259</v>
      </c>
      <c r="H15" s="53">
        <v>15.11295</v>
      </c>
      <c r="I15" s="53">
        <v>15.11295</v>
      </c>
      <c r="J15" s="70"/>
    </row>
    <row r="16" ht="20.1" customHeight="1" spans="1:10">
      <c r="A16" s="43">
        <v>12</v>
      </c>
      <c r="B16" s="56"/>
      <c r="C16" s="52" t="s">
        <v>72</v>
      </c>
      <c r="D16" s="51">
        <v>739.24</v>
      </c>
      <c r="E16" s="55">
        <v>1</v>
      </c>
      <c r="F16" s="53"/>
      <c r="G16" s="53">
        <v>7.3924</v>
      </c>
      <c r="H16" s="53">
        <v>3.6962</v>
      </c>
      <c r="I16" s="53">
        <v>3.6962</v>
      </c>
      <c r="J16" s="70"/>
    </row>
    <row r="17" ht="20.1" customHeight="1" spans="1:10">
      <c r="A17" s="43">
        <v>13</v>
      </c>
      <c r="B17" s="56"/>
      <c r="C17" s="52" t="s">
        <v>73</v>
      </c>
      <c r="D17" s="51">
        <v>1015.15</v>
      </c>
      <c r="E17" s="55">
        <v>1</v>
      </c>
      <c r="F17" s="53"/>
      <c r="G17" s="53">
        <v>10.1515</v>
      </c>
      <c r="H17" s="53">
        <v>5.07575</v>
      </c>
      <c r="I17" s="53">
        <v>5.07575</v>
      </c>
      <c r="J17" s="70"/>
    </row>
    <row r="18" ht="20.1" customHeight="1" spans="1:10">
      <c r="A18" s="43">
        <v>14</v>
      </c>
      <c r="B18" s="56"/>
      <c r="C18" s="16" t="s">
        <v>74</v>
      </c>
      <c r="D18" s="57">
        <v>1371.8</v>
      </c>
      <c r="E18" s="55">
        <v>1</v>
      </c>
      <c r="F18" s="53"/>
      <c r="G18" s="53">
        <v>13.718</v>
      </c>
      <c r="H18" s="53">
        <v>6.859</v>
      </c>
      <c r="I18" s="53">
        <v>6.859</v>
      </c>
      <c r="J18" s="70"/>
    </row>
    <row r="19" ht="20.1" customHeight="1" spans="1:10">
      <c r="A19" s="43">
        <v>15</v>
      </c>
      <c r="B19" s="56"/>
      <c r="C19" s="16" t="s">
        <v>75</v>
      </c>
      <c r="D19" s="57">
        <v>53.91</v>
      </c>
      <c r="E19" s="55">
        <v>1</v>
      </c>
      <c r="F19" s="53"/>
      <c r="G19" s="53">
        <v>0.5391</v>
      </c>
      <c r="H19" s="53">
        <v>0.26955</v>
      </c>
      <c r="I19" s="53">
        <v>0.26955</v>
      </c>
      <c r="J19" s="70"/>
    </row>
    <row r="20" ht="20.1" customHeight="1" spans="1:10">
      <c r="A20" s="43">
        <v>16</v>
      </c>
      <c r="B20" s="56"/>
      <c r="C20" s="16" t="s">
        <v>76</v>
      </c>
      <c r="D20" s="57">
        <v>94.73</v>
      </c>
      <c r="E20" s="55">
        <v>1</v>
      </c>
      <c r="F20" s="53"/>
      <c r="G20" s="53">
        <v>0.9473</v>
      </c>
      <c r="H20" s="53">
        <v>0.47365</v>
      </c>
      <c r="I20" s="53">
        <v>0.47365</v>
      </c>
      <c r="J20" s="70"/>
    </row>
    <row r="21" ht="20.1" customHeight="1" spans="1:10">
      <c r="A21" s="43">
        <v>17</v>
      </c>
      <c r="B21" s="56"/>
      <c r="C21" s="16" t="s">
        <v>77</v>
      </c>
      <c r="D21" s="57">
        <v>471.83</v>
      </c>
      <c r="E21" s="55">
        <v>1</v>
      </c>
      <c r="F21" s="53"/>
      <c r="G21" s="53">
        <v>4.7183</v>
      </c>
      <c r="H21" s="53">
        <v>2.35915</v>
      </c>
      <c r="I21" s="53">
        <v>2.35915</v>
      </c>
      <c r="J21" s="70"/>
    </row>
    <row r="22" ht="20.1" customHeight="1" spans="1:10">
      <c r="A22" s="43">
        <v>18</v>
      </c>
      <c r="B22" s="56"/>
      <c r="C22" s="16" t="s">
        <v>78</v>
      </c>
      <c r="D22" s="57">
        <v>95.86</v>
      </c>
      <c r="E22" s="58">
        <v>1</v>
      </c>
      <c r="F22" s="53"/>
      <c r="G22" s="53">
        <v>0.9586</v>
      </c>
      <c r="H22" s="53">
        <v>0.4793</v>
      </c>
      <c r="I22" s="53">
        <v>0.4793</v>
      </c>
      <c r="J22" s="70"/>
    </row>
    <row r="23" ht="20.1" customHeight="1" spans="1:10">
      <c r="A23" s="43">
        <v>19</v>
      </c>
      <c r="B23" s="56"/>
      <c r="C23" s="16" t="s">
        <v>79</v>
      </c>
      <c r="D23" s="57">
        <v>1829.08</v>
      </c>
      <c r="E23" s="58">
        <v>1</v>
      </c>
      <c r="F23" s="53"/>
      <c r="G23" s="53">
        <v>18.2908</v>
      </c>
      <c r="H23" s="53">
        <v>9.1454</v>
      </c>
      <c r="I23" s="53">
        <v>9.1454</v>
      </c>
      <c r="J23" s="70"/>
    </row>
    <row r="24" ht="20.1" customHeight="1" spans="1:10">
      <c r="A24" s="43">
        <v>20</v>
      </c>
      <c r="B24" s="56"/>
      <c r="C24" s="16" t="s">
        <v>80</v>
      </c>
      <c r="D24" s="57">
        <v>1627.55</v>
      </c>
      <c r="E24" s="58">
        <v>1</v>
      </c>
      <c r="F24" s="53"/>
      <c r="G24" s="53">
        <v>16.2755</v>
      </c>
      <c r="H24" s="53">
        <v>8.13775</v>
      </c>
      <c r="I24" s="53">
        <v>8.13775</v>
      </c>
      <c r="J24" s="70"/>
    </row>
    <row r="25" ht="20.1" customHeight="1" spans="1:10">
      <c r="A25" s="43">
        <v>21</v>
      </c>
      <c r="B25" s="59"/>
      <c r="C25" s="16" t="s">
        <v>81</v>
      </c>
      <c r="D25" s="57">
        <v>304.63</v>
      </c>
      <c r="E25" s="58">
        <v>1</v>
      </c>
      <c r="F25" s="53"/>
      <c r="G25" s="53">
        <v>3.0463</v>
      </c>
      <c r="H25" s="53">
        <v>1.52315</v>
      </c>
      <c r="I25" s="53">
        <v>1.52315</v>
      </c>
      <c r="J25" s="70"/>
    </row>
    <row r="26" ht="20.1" customHeight="1" spans="1:10">
      <c r="A26" s="43">
        <v>22</v>
      </c>
      <c r="B26" s="54" t="s">
        <v>82</v>
      </c>
      <c r="C26" s="60" t="s">
        <v>83</v>
      </c>
      <c r="D26" s="61">
        <v>1338.58</v>
      </c>
      <c r="E26" s="62">
        <v>1</v>
      </c>
      <c r="F26" s="62">
        <v>291</v>
      </c>
      <c r="G26" s="63">
        <v>13.3858</v>
      </c>
      <c r="H26" s="63">
        <v>6.6929</v>
      </c>
      <c r="I26" s="63">
        <v>6.6929</v>
      </c>
      <c r="J26" s="70"/>
    </row>
    <row r="27" ht="20.1" customHeight="1" spans="1:10">
      <c r="A27" s="43">
        <v>23</v>
      </c>
      <c r="B27" s="59"/>
      <c r="C27" s="60" t="s">
        <v>84</v>
      </c>
      <c r="D27" s="61">
        <v>178.71</v>
      </c>
      <c r="E27" s="62">
        <v>1</v>
      </c>
      <c r="F27" s="62">
        <v>3</v>
      </c>
      <c r="G27" s="63">
        <v>1.7871</v>
      </c>
      <c r="H27" s="63">
        <v>0.89355</v>
      </c>
      <c r="I27" s="63">
        <v>0.89355</v>
      </c>
      <c r="J27" s="70"/>
    </row>
    <row r="28" ht="20.1" customHeight="1" spans="1:10">
      <c r="A28" s="43">
        <v>24</v>
      </c>
      <c r="B28" s="56" t="s">
        <v>85</v>
      </c>
      <c r="C28" s="52" t="s">
        <v>86</v>
      </c>
      <c r="D28" s="64">
        <v>1124.91</v>
      </c>
      <c r="E28" s="65">
        <v>1</v>
      </c>
      <c r="F28" s="65">
        <v>1</v>
      </c>
      <c r="G28" s="53">
        <f t="shared" ref="G28:G52" si="0">D28*100/10000</f>
        <v>11.2491</v>
      </c>
      <c r="H28" s="53">
        <f t="shared" ref="H28:H52" si="1">G28/2</f>
        <v>5.62455</v>
      </c>
      <c r="I28" s="53">
        <f t="shared" ref="I28:I52" si="2">G28/2</f>
        <v>5.62455</v>
      </c>
      <c r="J28" s="70"/>
    </row>
    <row r="29" ht="20.1" customHeight="1" spans="1:10">
      <c r="A29" s="43">
        <v>25</v>
      </c>
      <c r="B29" s="56"/>
      <c r="C29" s="52" t="s">
        <v>87</v>
      </c>
      <c r="D29" s="64">
        <v>798.2</v>
      </c>
      <c r="E29" s="65">
        <v>1</v>
      </c>
      <c r="F29" s="65"/>
      <c r="G29" s="53">
        <f t="shared" si="0"/>
        <v>7.982</v>
      </c>
      <c r="H29" s="53">
        <f t="shared" si="1"/>
        <v>3.991</v>
      </c>
      <c r="I29" s="53">
        <f t="shared" si="2"/>
        <v>3.991</v>
      </c>
      <c r="J29" s="70"/>
    </row>
    <row r="30" ht="20.1" customHeight="1" spans="1:10">
      <c r="A30" s="43">
        <v>26</v>
      </c>
      <c r="B30" s="56"/>
      <c r="C30" s="52" t="s">
        <v>88</v>
      </c>
      <c r="D30" s="64">
        <v>930.46</v>
      </c>
      <c r="E30" s="65">
        <v>1</v>
      </c>
      <c r="F30" s="65">
        <v>350</v>
      </c>
      <c r="G30" s="53">
        <f t="shared" si="0"/>
        <v>9.3046</v>
      </c>
      <c r="H30" s="53">
        <f t="shared" si="1"/>
        <v>4.6523</v>
      </c>
      <c r="I30" s="53">
        <f t="shared" si="2"/>
        <v>4.6523</v>
      </c>
      <c r="J30" s="70"/>
    </row>
    <row r="31" ht="20.1" customHeight="1" spans="1:10">
      <c r="A31" s="43">
        <v>27</v>
      </c>
      <c r="B31" s="56"/>
      <c r="C31" s="52" t="s">
        <v>89</v>
      </c>
      <c r="D31" s="64">
        <v>579.77</v>
      </c>
      <c r="E31" s="65">
        <v>1</v>
      </c>
      <c r="F31" s="65">
        <v>360</v>
      </c>
      <c r="G31" s="53">
        <f t="shared" si="0"/>
        <v>5.7977</v>
      </c>
      <c r="H31" s="53">
        <f t="shared" si="1"/>
        <v>2.89885</v>
      </c>
      <c r="I31" s="53">
        <f t="shared" si="2"/>
        <v>2.89885</v>
      </c>
      <c r="J31" s="70"/>
    </row>
    <row r="32" ht="20.1" customHeight="1" spans="1:10">
      <c r="A32" s="43">
        <v>28</v>
      </c>
      <c r="B32" s="56"/>
      <c r="C32" s="52" t="s">
        <v>90</v>
      </c>
      <c r="D32" s="64">
        <v>368.5</v>
      </c>
      <c r="E32" s="65">
        <v>1</v>
      </c>
      <c r="F32" s="65">
        <v>262</v>
      </c>
      <c r="G32" s="53">
        <f t="shared" si="0"/>
        <v>3.685</v>
      </c>
      <c r="H32" s="53">
        <f t="shared" si="1"/>
        <v>1.8425</v>
      </c>
      <c r="I32" s="53">
        <f t="shared" si="2"/>
        <v>1.8425</v>
      </c>
      <c r="J32" s="70"/>
    </row>
    <row r="33" ht="20.1" customHeight="1" spans="1:10">
      <c r="A33" s="43">
        <v>29</v>
      </c>
      <c r="B33" s="56"/>
      <c r="C33" s="52" t="s">
        <v>91</v>
      </c>
      <c r="D33" s="64">
        <v>1368.97</v>
      </c>
      <c r="E33" s="65">
        <v>1</v>
      </c>
      <c r="F33" s="65">
        <v>1</v>
      </c>
      <c r="G33" s="53">
        <f t="shared" si="0"/>
        <v>13.6897</v>
      </c>
      <c r="H33" s="53">
        <f t="shared" si="1"/>
        <v>6.84485</v>
      </c>
      <c r="I33" s="53">
        <f t="shared" si="2"/>
        <v>6.84485</v>
      </c>
      <c r="J33" s="70"/>
    </row>
    <row r="34" ht="20.1" customHeight="1" spans="1:10">
      <c r="A34" s="43">
        <v>30</v>
      </c>
      <c r="B34" s="56"/>
      <c r="C34" s="52" t="s">
        <v>92</v>
      </c>
      <c r="D34" s="64">
        <v>1223.05</v>
      </c>
      <c r="E34" s="65">
        <v>1</v>
      </c>
      <c r="F34" s="65">
        <v>1</v>
      </c>
      <c r="G34" s="53">
        <f t="shared" si="0"/>
        <v>12.2305</v>
      </c>
      <c r="H34" s="53">
        <f t="shared" si="1"/>
        <v>6.11525</v>
      </c>
      <c r="I34" s="53">
        <f t="shared" si="2"/>
        <v>6.11525</v>
      </c>
      <c r="J34" s="70"/>
    </row>
    <row r="35" ht="20.1" customHeight="1" spans="1:10">
      <c r="A35" s="43">
        <v>31</v>
      </c>
      <c r="B35" s="56"/>
      <c r="C35" s="52" t="s">
        <v>93</v>
      </c>
      <c r="D35" s="64">
        <v>330.82</v>
      </c>
      <c r="E35" s="65">
        <v>1</v>
      </c>
      <c r="F35" s="65">
        <v>125</v>
      </c>
      <c r="G35" s="53">
        <f t="shared" si="0"/>
        <v>3.3082</v>
      </c>
      <c r="H35" s="53">
        <f t="shared" si="1"/>
        <v>1.6541</v>
      </c>
      <c r="I35" s="53">
        <f t="shared" si="2"/>
        <v>1.6541</v>
      </c>
      <c r="J35" s="70"/>
    </row>
    <row r="36" ht="20.1" customHeight="1" spans="1:10">
      <c r="A36" s="43">
        <v>32</v>
      </c>
      <c r="B36" s="56"/>
      <c r="C36" s="52" t="s">
        <v>94</v>
      </c>
      <c r="D36" s="64">
        <v>1108.47</v>
      </c>
      <c r="E36" s="65">
        <v>1</v>
      </c>
      <c r="F36" s="65"/>
      <c r="G36" s="53">
        <f t="shared" si="0"/>
        <v>11.0847</v>
      </c>
      <c r="H36" s="53">
        <f t="shared" si="1"/>
        <v>5.54235</v>
      </c>
      <c r="I36" s="53">
        <f t="shared" si="2"/>
        <v>5.54235</v>
      </c>
      <c r="J36" s="70"/>
    </row>
    <row r="37" ht="20.1" customHeight="1" spans="1:10">
      <c r="A37" s="43">
        <v>33</v>
      </c>
      <c r="B37" s="56"/>
      <c r="C37" s="52" t="s">
        <v>95</v>
      </c>
      <c r="D37" s="64">
        <v>548.51</v>
      </c>
      <c r="E37" s="65">
        <v>1</v>
      </c>
      <c r="F37" s="65">
        <v>250</v>
      </c>
      <c r="G37" s="53">
        <f t="shared" si="0"/>
        <v>5.4851</v>
      </c>
      <c r="H37" s="53">
        <f t="shared" si="1"/>
        <v>2.74255</v>
      </c>
      <c r="I37" s="53">
        <f t="shared" si="2"/>
        <v>2.74255</v>
      </c>
      <c r="J37" s="70"/>
    </row>
    <row r="38" ht="20.1" customHeight="1" spans="1:10">
      <c r="A38" s="43">
        <v>34</v>
      </c>
      <c r="B38" s="56"/>
      <c r="C38" s="52" t="s">
        <v>96</v>
      </c>
      <c r="D38" s="64">
        <v>254.48</v>
      </c>
      <c r="E38" s="65">
        <v>1</v>
      </c>
      <c r="F38" s="65"/>
      <c r="G38" s="53">
        <f t="shared" si="0"/>
        <v>2.5448</v>
      </c>
      <c r="H38" s="53">
        <f t="shared" si="1"/>
        <v>1.2724</v>
      </c>
      <c r="I38" s="53">
        <f t="shared" si="2"/>
        <v>1.2724</v>
      </c>
      <c r="J38" s="70"/>
    </row>
    <row r="39" ht="20.1" customHeight="1" spans="1:10">
      <c r="A39" s="43">
        <v>35</v>
      </c>
      <c r="B39" s="56"/>
      <c r="C39" s="52" t="s">
        <v>97</v>
      </c>
      <c r="D39" s="64">
        <v>891.34</v>
      </c>
      <c r="E39" s="65">
        <v>1</v>
      </c>
      <c r="F39" s="65">
        <v>290</v>
      </c>
      <c r="G39" s="53">
        <f t="shared" si="0"/>
        <v>8.9134</v>
      </c>
      <c r="H39" s="53">
        <f t="shared" si="1"/>
        <v>4.4567</v>
      </c>
      <c r="I39" s="53">
        <f t="shared" si="2"/>
        <v>4.4567</v>
      </c>
      <c r="J39" s="70"/>
    </row>
    <row r="40" ht="20.1" customHeight="1" spans="1:10">
      <c r="A40" s="43">
        <v>36</v>
      </c>
      <c r="B40" s="56"/>
      <c r="C40" s="52" t="s">
        <v>98</v>
      </c>
      <c r="D40" s="51">
        <v>477.42</v>
      </c>
      <c r="E40" s="52">
        <v>1</v>
      </c>
      <c r="F40" s="52">
        <v>108</v>
      </c>
      <c r="G40" s="53">
        <f t="shared" si="0"/>
        <v>4.7742</v>
      </c>
      <c r="H40" s="53">
        <f t="shared" si="1"/>
        <v>2.3871</v>
      </c>
      <c r="I40" s="53">
        <f t="shared" si="2"/>
        <v>2.3871</v>
      </c>
      <c r="J40" s="70"/>
    </row>
    <row r="41" ht="20.1" customHeight="1" spans="1:10">
      <c r="A41" s="43">
        <v>37</v>
      </c>
      <c r="B41" s="56"/>
      <c r="C41" s="52" t="s">
        <v>99</v>
      </c>
      <c r="D41" s="51">
        <v>1817.17</v>
      </c>
      <c r="E41" s="52">
        <v>1</v>
      </c>
      <c r="F41" s="52">
        <v>580</v>
      </c>
      <c r="G41" s="53">
        <f t="shared" si="0"/>
        <v>18.1717</v>
      </c>
      <c r="H41" s="53">
        <f t="shared" si="1"/>
        <v>9.08585</v>
      </c>
      <c r="I41" s="53">
        <f t="shared" si="2"/>
        <v>9.08585</v>
      </c>
      <c r="J41" s="70"/>
    </row>
    <row r="42" ht="20.1" customHeight="1" spans="1:10">
      <c r="A42" s="43">
        <v>38</v>
      </c>
      <c r="B42" s="56"/>
      <c r="C42" s="52" t="s">
        <v>100</v>
      </c>
      <c r="D42" s="51">
        <v>144.04</v>
      </c>
      <c r="E42" s="52">
        <v>1</v>
      </c>
      <c r="F42" s="52">
        <v>1</v>
      </c>
      <c r="G42" s="53">
        <f t="shared" si="0"/>
        <v>1.4404</v>
      </c>
      <c r="H42" s="53">
        <f t="shared" si="1"/>
        <v>0.7202</v>
      </c>
      <c r="I42" s="53">
        <f t="shared" si="2"/>
        <v>0.7202</v>
      </c>
      <c r="J42" s="70"/>
    </row>
    <row r="43" ht="20.1" customHeight="1" spans="1:10">
      <c r="A43" s="43">
        <v>39</v>
      </c>
      <c r="B43" s="56"/>
      <c r="C43" s="52" t="s">
        <v>101</v>
      </c>
      <c r="D43" s="51">
        <v>791.18</v>
      </c>
      <c r="E43" s="52">
        <v>1</v>
      </c>
      <c r="F43" s="52">
        <v>1</v>
      </c>
      <c r="G43" s="53">
        <f t="shared" si="0"/>
        <v>7.9118</v>
      </c>
      <c r="H43" s="53">
        <f t="shared" si="1"/>
        <v>3.9559</v>
      </c>
      <c r="I43" s="53">
        <f t="shared" si="2"/>
        <v>3.9559</v>
      </c>
      <c r="J43" s="70"/>
    </row>
    <row r="44" ht="20.1" customHeight="1" spans="1:10">
      <c r="A44" s="43">
        <v>40</v>
      </c>
      <c r="B44" s="56"/>
      <c r="C44" s="52" t="s">
        <v>102</v>
      </c>
      <c r="D44" s="51">
        <v>1731.68</v>
      </c>
      <c r="E44" s="52">
        <v>1</v>
      </c>
      <c r="F44" s="52">
        <v>933</v>
      </c>
      <c r="G44" s="53">
        <f t="shared" si="0"/>
        <v>17.3168</v>
      </c>
      <c r="H44" s="53">
        <f t="shared" si="1"/>
        <v>8.6584</v>
      </c>
      <c r="I44" s="53">
        <f t="shared" si="2"/>
        <v>8.6584</v>
      </c>
      <c r="J44" s="70"/>
    </row>
    <row r="45" ht="20.1" customHeight="1" spans="1:10">
      <c r="A45" s="43">
        <v>41</v>
      </c>
      <c r="B45" s="56"/>
      <c r="C45" s="52" t="s">
        <v>103</v>
      </c>
      <c r="D45" s="51">
        <v>1887.71</v>
      </c>
      <c r="E45" s="52">
        <v>1</v>
      </c>
      <c r="F45" s="52">
        <v>660</v>
      </c>
      <c r="G45" s="53">
        <f t="shared" si="0"/>
        <v>18.8771</v>
      </c>
      <c r="H45" s="53">
        <f t="shared" si="1"/>
        <v>9.43855</v>
      </c>
      <c r="I45" s="53">
        <f t="shared" si="2"/>
        <v>9.43855</v>
      </c>
      <c r="J45" s="70"/>
    </row>
    <row r="46" ht="20.1" customHeight="1" spans="1:10">
      <c r="A46" s="43">
        <v>42</v>
      </c>
      <c r="B46" s="56"/>
      <c r="C46" s="52" t="s">
        <v>104</v>
      </c>
      <c r="D46" s="51">
        <v>129.15</v>
      </c>
      <c r="E46" s="52">
        <v>1</v>
      </c>
      <c r="F46" s="52">
        <v>1</v>
      </c>
      <c r="G46" s="53">
        <f t="shared" si="0"/>
        <v>1.2915</v>
      </c>
      <c r="H46" s="53">
        <f t="shared" si="1"/>
        <v>0.64575</v>
      </c>
      <c r="I46" s="53">
        <f t="shared" si="2"/>
        <v>0.64575</v>
      </c>
      <c r="J46" s="70"/>
    </row>
    <row r="47" ht="20.1" customHeight="1" spans="1:10">
      <c r="A47" s="43">
        <v>43</v>
      </c>
      <c r="B47" s="56"/>
      <c r="C47" s="52" t="s">
        <v>105</v>
      </c>
      <c r="D47" s="51">
        <v>1555.27</v>
      </c>
      <c r="E47" s="52"/>
      <c r="F47" s="52"/>
      <c r="G47" s="53">
        <f t="shared" si="0"/>
        <v>15.5527</v>
      </c>
      <c r="H47" s="53">
        <f t="shared" si="1"/>
        <v>7.77635</v>
      </c>
      <c r="I47" s="53">
        <f t="shared" si="2"/>
        <v>7.77635</v>
      </c>
      <c r="J47" s="70"/>
    </row>
    <row r="48" ht="20.1" customHeight="1" spans="1:10">
      <c r="A48" s="43">
        <v>44</v>
      </c>
      <c r="B48" s="56"/>
      <c r="C48" s="52" t="s">
        <v>106</v>
      </c>
      <c r="D48" s="51">
        <v>1746.09</v>
      </c>
      <c r="E48" s="52">
        <v>1</v>
      </c>
      <c r="F48" s="52">
        <v>1</v>
      </c>
      <c r="G48" s="53">
        <f t="shared" si="0"/>
        <v>17.4609</v>
      </c>
      <c r="H48" s="53">
        <f t="shared" si="1"/>
        <v>8.73045</v>
      </c>
      <c r="I48" s="53">
        <f t="shared" si="2"/>
        <v>8.73045</v>
      </c>
      <c r="J48" s="70"/>
    </row>
    <row r="49" ht="20.1" customHeight="1" spans="1:10">
      <c r="A49" s="43">
        <v>45</v>
      </c>
      <c r="B49" s="56"/>
      <c r="C49" s="52" t="s">
        <v>107</v>
      </c>
      <c r="D49" s="51">
        <v>86.55</v>
      </c>
      <c r="E49" s="52">
        <v>1</v>
      </c>
      <c r="F49" s="52">
        <v>1</v>
      </c>
      <c r="G49" s="53">
        <f t="shared" si="0"/>
        <v>0.8655</v>
      </c>
      <c r="H49" s="53">
        <f t="shared" si="1"/>
        <v>0.43275</v>
      </c>
      <c r="I49" s="53">
        <f t="shared" si="2"/>
        <v>0.43275</v>
      </c>
      <c r="J49" s="70"/>
    </row>
    <row r="50" ht="20.1" customHeight="1" spans="1:10">
      <c r="A50" s="43">
        <v>46</v>
      </c>
      <c r="B50" s="56"/>
      <c r="C50" s="52" t="s">
        <v>108</v>
      </c>
      <c r="D50" s="51">
        <v>276.2</v>
      </c>
      <c r="E50" s="52">
        <v>1</v>
      </c>
      <c r="F50" s="52">
        <v>1</v>
      </c>
      <c r="G50" s="53">
        <f t="shared" si="0"/>
        <v>2.762</v>
      </c>
      <c r="H50" s="53">
        <f t="shared" si="1"/>
        <v>1.381</v>
      </c>
      <c r="I50" s="53">
        <f t="shared" si="2"/>
        <v>1.381</v>
      </c>
      <c r="J50" s="70"/>
    </row>
    <row r="51" ht="20.1" customHeight="1" spans="1:10">
      <c r="A51" s="43">
        <v>47</v>
      </c>
      <c r="B51" s="56"/>
      <c r="C51" s="52" t="s">
        <v>109</v>
      </c>
      <c r="D51" s="51">
        <v>524.16</v>
      </c>
      <c r="E51" s="52">
        <v>1</v>
      </c>
      <c r="F51" s="52">
        <v>1</v>
      </c>
      <c r="G51" s="53">
        <f t="shared" si="0"/>
        <v>5.2416</v>
      </c>
      <c r="H51" s="53">
        <f t="shared" si="1"/>
        <v>2.6208</v>
      </c>
      <c r="I51" s="53">
        <f t="shared" si="2"/>
        <v>2.6208</v>
      </c>
      <c r="J51" s="70"/>
    </row>
    <row r="52" ht="20.1" customHeight="1" spans="1:10">
      <c r="A52" s="43">
        <v>48</v>
      </c>
      <c r="B52" s="59"/>
      <c r="C52" s="52" t="s">
        <v>110</v>
      </c>
      <c r="D52" s="51">
        <v>634.6</v>
      </c>
      <c r="E52" s="52">
        <v>1</v>
      </c>
      <c r="F52" s="52">
        <v>245</v>
      </c>
      <c r="G52" s="53">
        <f t="shared" si="0"/>
        <v>6.346</v>
      </c>
      <c r="H52" s="53">
        <f t="shared" si="1"/>
        <v>3.173</v>
      </c>
      <c r="I52" s="53">
        <f t="shared" si="2"/>
        <v>3.173</v>
      </c>
      <c r="J52" s="70"/>
    </row>
    <row r="53" ht="20.1" customHeight="1" spans="1:10">
      <c r="A53" s="43">
        <v>49</v>
      </c>
      <c r="B53" s="54" t="s">
        <v>111</v>
      </c>
      <c r="C53" s="16" t="s">
        <v>112</v>
      </c>
      <c r="D53" s="57">
        <v>920.98</v>
      </c>
      <c r="E53" s="66">
        <v>1</v>
      </c>
      <c r="F53" s="52">
        <v>329</v>
      </c>
      <c r="G53" s="53">
        <v>9.2098</v>
      </c>
      <c r="H53" s="53">
        <v>4.6049</v>
      </c>
      <c r="I53" s="53">
        <v>4.6049</v>
      </c>
      <c r="J53" s="70"/>
    </row>
    <row r="54" ht="20.1" customHeight="1" spans="1:10">
      <c r="A54" s="43">
        <v>50</v>
      </c>
      <c r="B54" s="56"/>
      <c r="C54" s="66" t="s">
        <v>113</v>
      </c>
      <c r="D54" s="51">
        <v>1907.07</v>
      </c>
      <c r="E54" s="66">
        <v>1</v>
      </c>
      <c r="F54" s="52">
        <v>269</v>
      </c>
      <c r="G54" s="53">
        <v>19.0707</v>
      </c>
      <c r="H54" s="53">
        <v>9.53535</v>
      </c>
      <c r="I54" s="53">
        <v>9.53535</v>
      </c>
      <c r="J54" s="70"/>
    </row>
    <row r="55" ht="20.1" customHeight="1" spans="1:10">
      <c r="A55" s="43">
        <v>51</v>
      </c>
      <c r="B55" s="56"/>
      <c r="C55" s="66" t="s">
        <v>114</v>
      </c>
      <c r="D55" s="51">
        <v>417.61</v>
      </c>
      <c r="E55" s="66">
        <v>1</v>
      </c>
      <c r="F55" s="52">
        <v>25</v>
      </c>
      <c r="G55" s="53">
        <v>4.1761</v>
      </c>
      <c r="H55" s="53">
        <v>2.08805</v>
      </c>
      <c r="I55" s="53">
        <v>2.08805</v>
      </c>
      <c r="J55" s="70"/>
    </row>
    <row r="56" ht="20.1" customHeight="1" spans="1:10">
      <c r="A56" s="43">
        <v>52</v>
      </c>
      <c r="B56" s="56"/>
      <c r="C56" s="52" t="s">
        <v>115</v>
      </c>
      <c r="D56" s="67">
        <v>28.81</v>
      </c>
      <c r="E56" s="66">
        <v>1</v>
      </c>
      <c r="F56" s="52">
        <v>246</v>
      </c>
      <c r="G56" s="53">
        <v>0.2881</v>
      </c>
      <c r="H56" s="53">
        <v>0.14405</v>
      </c>
      <c r="I56" s="53">
        <v>0.14405</v>
      </c>
      <c r="J56" s="70"/>
    </row>
    <row r="57" ht="20.1" customHeight="1" spans="1:10">
      <c r="A57" s="43">
        <v>53</v>
      </c>
      <c r="B57" s="56"/>
      <c r="C57" s="52" t="s">
        <v>116</v>
      </c>
      <c r="D57" s="67">
        <v>28.61</v>
      </c>
      <c r="E57" s="66">
        <v>1</v>
      </c>
      <c r="F57" s="52">
        <v>719</v>
      </c>
      <c r="G57" s="53">
        <v>0.2861</v>
      </c>
      <c r="H57" s="53">
        <v>0.14305</v>
      </c>
      <c r="I57" s="53">
        <v>0.14305</v>
      </c>
      <c r="J57" s="10"/>
    </row>
    <row r="58" ht="20.1" customHeight="1" spans="1:10">
      <c r="A58" s="43">
        <v>54</v>
      </c>
      <c r="B58" s="59"/>
      <c r="C58" s="52" t="s">
        <v>117</v>
      </c>
      <c r="D58" s="67">
        <v>703.18</v>
      </c>
      <c r="E58" s="66">
        <v>1</v>
      </c>
      <c r="F58" s="52">
        <v>761</v>
      </c>
      <c r="G58" s="53">
        <v>7.0318</v>
      </c>
      <c r="H58" s="53">
        <v>3.5159</v>
      </c>
      <c r="I58" s="53">
        <v>3.5159</v>
      </c>
      <c r="J58" s="10"/>
    </row>
    <row r="59" ht="20.1" customHeight="1" spans="1:10">
      <c r="A59" s="43">
        <v>55</v>
      </c>
      <c r="B59" s="54" t="s">
        <v>118</v>
      </c>
      <c r="C59" s="52" t="s">
        <v>119</v>
      </c>
      <c r="D59" s="67">
        <v>247.4</v>
      </c>
      <c r="E59" s="66">
        <v>1</v>
      </c>
      <c r="F59" s="52"/>
      <c r="G59" s="53">
        <v>2.474</v>
      </c>
      <c r="H59" s="53">
        <v>1.237</v>
      </c>
      <c r="I59" s="53">
        <v>1.237</v>
      </c>
      <c r="J59" s="10"/>
    </row>
    <row r="60" ht="20.1" customHeight="1" spans="1:10">
      <c r="A60" s="43">
        <v>56</v>
      </c>
      <c r="B60" s="56"/>
      <c r="C60" s="52" t="s">
        <v>120</v>
      </c>
      <c r="D60" s="67">
        <v>203.17</v>
      </c>
      <c r="E60" s="66">
        <v>1</v>
      </c>
      <c r="F60" s="52"/>
      <c r="G60" s="53">
        <v>2.0317</v>
      </c>
      <c r="H60" s="53">
        <v>1.01585</v>
      </c>
      <c r="I60" s="53">
        <v>1.01585</v>
      </c>
      <c r="J60" s="10"/>
    </row>
    <row r="61" ht="20.1" customHeight="1" spans="1:10">
      <c r="A61" s="43">
        <v>57</v>
      </c>
      <c r="B61" s="56"/>
      <c r="C61" s="52" t="s">
        <v>121</v>
      </c>
      <c r="D61" s="67">
        <v>93.04</v>
      </c>
      <c r="E61" s="66">
        <v>1</v>
      </c>
      <c r="F61" s="52"/>
      <c r="G61" s="53">
        <v>0.9304</v>
      </c>
      <c r="H61" s="53">
        <v>0.4652</v>
      </c>
      <c r="I61" s="53">
        <v>0.4652</v>
      </c>
      <c r="J61" s="10"/>
    </row>
    <row r="62" ht="20.1" customHeight="1" spans="1:10">
      <c r="A62" s="43">
        <v>58</v>
      </c>
      <c r="B62" s="56"/>
      <c r="C62" s="52" t="s">
        <v>122</v>
      </c>
      <c r="D62" s="67">
        <v>139.97</v>
      </c>
      <c r="E62" s="66">
        <v>1</v>
      </c>
      <c r="F62" s="52"/>
      <c r="G62" s="53">
        <v>1.3997</v>
      </c>
      <c r="H62" s="53">
        <v>0.69985</v>
      </c>
      <c r="I62" s="53">
        <v>0.69985</v>
      </c>
      <c r="J62" s="65"/>
    </row>
    <row r="63" ht="20.1" customHeight="1" spans="1:10">
      <c r="A63" s="43">
        <v>59</v>
      </c>
      <c r="B63" s="56"/>
      <c r="C63" s="52" t="s">
        <v>123</v>
      </c>
      <c r="D63" s="67">
        <v>840.34</v>
      </c>
      <c r="E63" s="66">
        <v>1</v>
      </c>
      <c r="F63" s="52"/>
      <c r="G63" s="53">
        <v>8.4034</v>
      </c>
      <c r="H63" s="53">
        <v>4.2017</v>
      </c>
      <c r="I63" s="53">
        <v>4.2017</v>
      </c>
      <c r="J63" s="65"/>
    </row>
    <row r="64" ht="20.1" customHeight="1" spans="1:10">
      <c r="A64" s="43">
        <v>60</v>
      </c>
      <c r="B64" s="56"/>
      <c r="C64" s="52" t="s">
        <v>124</v>
      </c>
      <c r="D64" s="67">
        <v>706.74</v>
      </c>
      <c r="E64" s="66">
        <v>1</v>
      </c>
      <c r="F64" s="52"/>
      <c r="G64" s="53">
        <v>7.0674</v>
      </c>
      <c r="H64" s="53">
        <v>3.5337</v>
      </c>
      <c r="I64" s="53">
        <v>3.5337</v>
      </c>
      <c r="J64" s="65"/>
    </row>
    <row r="65" ht="20.1" customHeight="1" spans="1:10">
      <c r="A65" s="43">
        <v>61</v>
      </c>
      <c r="B65" s="59"/>
      <c r="C65" s="52" t="s">
        <v>125</v>
      </c>
      <c r="D65" s="67">
        <v>728.06</v>
      </c>
      <c r="E65" s="66">
        <v>1</v>
      </c>
      <c r="F65" s="52"/>
      <c r="G65" s="53">
        <v>7.2806</v>
      </c>
      <c r="H65" s="53">
        <v>3.6403</v>
      </c>
      <c r="I65" s="53">
        <v>3.6403</v>
      </c>
      <c r="J65" s="65"/>
    </row>
    <row r="66" ht="20.1" customHeight="1" spans="1:10">
      <c r="A66" s="71" t="s">
        <v>126</v>
      </c>
      <c r="B66" s="71"/>
      <c r="C66" s="71"/>
      <c r="D66" s="72">
        <f>SUM(D5:D65)</f>
        <v>50621.71</v>
      </c>
      <c r="E66" s="73"/>
      <c r="F66" s="72"/>
      <c r="G66" s="74">
        <f>SUM(G5:G65)</f>
        <v>506.2171</v>
      </c>
      <c r="H66" s="74">
        <f>SUM(H5:H65)</f>
        <v>253.10855</v>
      </c>
      <c r="I66" s="74">
        <f>SUM(I5:I65)</f>
        <v>253.10855</v>
      </c>
      <c r="J66" s="90"/>
    </row>
    <row r="67" ht="48" customHeight="1" spans="1:10">
      <c r="A67" s="75" t="s">
        <v>127</v>
      </c>
      <c r="B67" s="75"/>
      <c r="C67" s="76"/>
      <c r="D67" s="77"/>
      <c r="E67" s="76"/>
      <c r="F67" s="78"/>
      <c r="G67" s="79"/>
      <c r="H67" s="79"/>
      <c r="I67" s="79"/>
      <c r="J67" s="91"/>
    </row>
    <row r="68" ht="14.25" spans="1:10">
      <c r="A68" s="80"/>
      <c r="B68" s="80"/>
      <c r="C68" s="81"/>
      <c r="D68" s="82"/>
      <c r="E68" s="83"/>
      <c r="F68" s="84"/>
      <c r="G68" s="85"/>
      <c r="H68" s="85"/>
      <c r="I68" s="85"/>
      <c r="J68" s="92"/>
    </row>
    <row r="69" ht="14.25" spans="1:10">
      <c r="A69" s="80"/>
      <c r="B69" s="80"/>
      <c r="C69" s="81"/>
      <c r="D69" s="82"/>
      <c r="E69" s="83"/>
      <c r="F69" s="84"/>
      <c r="G69" s="85"/>
      <c r="H69" s="85"/>
      <c r="I69" s="85"/>
      <c r="J69" s="92"/>
    </row>
    <row r="70" ht="14.25" spans="1:10">
      <c r="A70" s="80"/>
      <c r="B70" s="80"/>
      <c r="C70" s="81"/>
      <c r="D70" s="82"/>
      <c r="E70" s="83"/>
      <c r="F70" s="84"/>
      <c r="G70" s="85"/>
      <c r="H70" s="85"/>
      <c r="I70" s="85"/>
      <c r="J70" s="92"/>
    </row>
    <row r="71" ht="14.25" spans="1:10">
      <c r="A71" s="80"/>
      <c r="B71" s="80"/>
      <c r="C71" s="81"/>
      <c r="D71" s="82"/>
      <c r="E71" s="83"/>
      <c r="F71" s="84"/>
      <c r="G71" s="85"/>
      <c r="H71" s="85"/>
      <c r="I71" s="85"/>
      <c r="J71" s="92"/>
    </row>
    <row r="72" ht="14.25" spans="1:10">
      <c r="A72" s="86" t="s">
        <v>41</v>
      </c>
      <c r="B72" s="86"/>
      <c r="C72" s="86"/>
      <c r="D72" s="82"/>
      <c r="E72" s="86"/>
      <c r="F72" s="87"/>
      <c r="G72" s="85" t="s">
        <v>42</v>
      </c>
      <c r="H72" s="85"/>
      <c r="I72" s="85"/>
      <c r="J72" s="86"/>
    </row>
    <row r="73" ht="14.25" spans="1:10">
      <c r="A73" s="88"/>
      <c r="B73" s="88"/>
      <c r="C73" s="86"/>
      <c r="D73" s="82"/>
      <c r="E73" s="86"/>
      <c r="F73" s="87"/>
      <c r="G73" s="85"/>
      <c r="H73" s="85"/>
      <c r="I73" s="85"/>
      <c r="J73" s="93"/>
    </row>
    <row r="74" ht="14.25" spans="1:10">
      <c r="A74" s="86" t="s">
        <v>128</v>
      </c>
      <c r="B74" s="86"/>
      <c r="C74" s="86"/>
      <c r="D74" s="82"/>
      <c r="E74" s="86"/>
      <c r="F74" s="87"/>
      <c r="G74" s="85" t="s">
        <v>129</v>
      </c>
      <c r="H74" s="85"/>
      <c r="I74" s="85"/>
      <c r="J74" s="93"/>
    </row>
    <row r="75" spans="1:10">
      <c r="A75" s="89"/>
      <c r="B75" s="89"/>
      <c r="J75" s="89"/>
    </row>
    <row r="76" spans="1:10">
      <c r="A76" s="89"/>
      <c r="B76" s="89"/>
      <c r="J76" s="89"/>
    </row>
    <row r="77" spans="1:10">
      <c r="A77" s="89"/>
      <c r="B77" s="89"/>
      <c r="J77" s="89"/>
    </row>
    <row r="78" spans="1:10">
      <c r="A78" s="89"/>
      <c r="B78" s="89"/>
      <c r="J78" s="89"/>
    </row>
    <row r="79" spans="1:10">
      <c r="A79" s="89"/>
      <c r="B79" s="89"/>
      <c r="J79" s="89"/>
    </row>
    <row r="80" spans="1:10">
      <c r="A80" s="89"/>
      <c r="B80" s="89"/>
      <c r="J80" s="89"/>
    </row>
    <row r="81" spans="1:10">
      <c r="A81" s="89"/>
      <c r="B81" s="89"/>
      <c r="J81" s="89"/>
    </row>
    <row r="82" spans="1:10">
      <c r="A82" s="89"/>
      <c r="B82" s="89"/>
      <c r="J82" s="89"/>
    </row>
    <row r="83" spans="1:10">
      <c r="A83" s="89"/>
      <c r="B83" s="89"/>
      <c r="J83" s="89"/>
    </row>
    <row r="84" spans="1:10">
      <c r="A84" s="89"/>
      <c r="B84" s="89"/>
      <c r="J84" s="89"/>
    </row>
    <row r="85" spans="1:10">
      <c r="A85" s="89"/>
      <c r="B85" s="89"/>
      <c r="J85" s="89"/>
    </row>
    <row r="86" spans="1:10">
      <c r="A86" s="89"/>
      <c r="B86" s="89"/>
      <c r="J86" s="89"/>
    </row>
    <row r="87" spans="1:10">
      <c r="A87" s="89"/>
      <c r="B87" s="89"/>
      <c r="J87" s="89"/>
    </row>
    <row r="88" spans="1:10">
      <c r="A88" s="89"/>
      <c r="B88" s="89"/>
      <c r="J88" s="89"/>
    </row>
    <row r="89" spans="1:10">
      <c r="A89" s="89"/>
      <c r="B89" s="89"/>
      <c r="J89" s="89"/>
    </row>
    <row r="90" spans="1:10">
      <c r="A90" s="89"/>
      <c r="B90" s="89"/>
      <c r="J90" s="89"/>
    </row>
    <row r="91" spans="1:10">
      <c r="A91" s="89"/>
      <c r="B91" s="89"/>
      <c r="J91" s="89"/>
    </row>
    <row r="92" spans="1:10">
      <c r="A92" s="89"/>
      <c r="B92" s="89"/>
      <c r="J92" s="89"/>
    </row>
    <row r="93" spans="1:10">
      <c r="A93" s="89"/>
      <c r="B93" s="89"/>
      <c r="J93" s="89"/>
    </row>
    <row r="94" spans="1:10">
      <c r="A94" s="89"/>
      <c r="B94" s="89"/>
      <c r="J94" s="89"/>
    </row>
    <row r="95" spans="1:10">
      <c r="A95" s="89"/>
      <c r="B95" s="89"/>
      <c r="J95" s="89"/>
    </row>
    <row r="96" spans="1:10">
      <c r="A96" s="89"/>
      <c r="B96" s="89"/>
      <c r="J96" s="89"/>
    </row>
    <row r="97" spans="1:10">
      <c r="A97" s="89"/>
      <c r="B97" s="89"/>
      <c r="J97" s="89"/>
    </row>
    <row r="98" spans="1:10">
      <c r="A98" s="89"/>
      <c r="B98" s="89"/>
      <c r="J98" s="89"/>
    </row>
    <row r="99" spans="1:10">
      <c r="A99" s="89"/>
      <c r="B99" s="89"/>
      <c r="J99" s="89"/>
    </row>
    <row r="100" spans="1:10">
      <c r="A100" s="89"/>
      <c r="B100" s="89"/>
      <c r="J100" s="89"/>
    </row>
    <row r="101" spans="1:10">
      <c r="A101" s="89"/>
      <c r="B101" s="89"/>
      <c r="J101" s="89"/>
    </row>
    <row r="102" spans="1:10">
      <c r="A102" s="89"/>
      <c r="B102" s="89"/>
      <c r="J102" s="89"/>
    </row>
    <row r="103" spans="1:10">
      <c r="A103" s="89"/>
      <c r="B103" s="89"/>
      <c r="J103" s="89"/>
    </row>
    <row r="104" spans="1:10">
      <c r="A104" s="89"/>
      <c r="B104" s="89"/>
      <c r="J104" s="89"/>
    </row>
    <row r="105" spans="1:10">
      <c r="A105" s="89"/>
      <c r="B105" s="89"/>
      <c r="J105" s="89"/>
    </row>
    <row r="106" spans="1:10">
      <c r="A106" s="89"/>
      <c r="B106" s="89"/>
      <c r="J106" s="89"/>
    </row>
    <row r="107" spans="1:10">
      <c r="A107" s="89"/>
      <c r="B107" s="89"/>
      <c r="J107" s="89"/>
    </row>
    <row r="108" spans="1:10">
      <c r="A108" s="89"/>
      <c r="B108" s="89"/>
      <c r="J108" s="89"/>
    </row>
    <row r="109" spans="1:10">
      <c r="A109" s="89"/>
      <c r="B109" s="89"/>
      <c r="J109" s="89"/>
    </row>
    <row r="110" spans="1:10">
      <c r="A110" s="89"/>
      <c r="B110" s="89"/>
      <c r="J110" s="89"/>
    </row>
    <row r="111" spans="1:10">
      <c r="A111" s="89"/>
      <c r="B111" s="89"/>
      <c r="J111" s="89"/>
    </row>
    <row r="112" spans="1:10">
      <c r="A112" s="89"/>
      <c r="B112" s="89"/>
      <c r="J112" s="89"/>
    </row>
    <row r="113" spans="1:10">
      <c r="A113" s="89"/>
      <c r="B113" s="89"/>
      <c r="J113" s="89"/>
    </row>
    <row r="114" spans="1:10">
      <c r="A114" s="89"/>
      <c r="B114" s="89"/>
      <c r="J114" s="89"/>
    </row>
    <row r="115" spans="1:10">
      <c r="A115" s="89"/>
      <c r="B115" s="89"/>
      <c r="J115" s="89"/>
    </row>
    <row r="116" spans="1:10">
      <c r="A116" s="89"/>
      <c r="B116" s="89"/>
      <c r="J116" s="89"/>
    </row>
    <row r="117" spans="1:10">
      <c r="A117" s="89"/>
      <c r="B117" s="89"/>
      <c r="J117" s="89"/>
    </row>
    <row r="118" spans="1:10">
      <c r="A118" s="89"/>
      <c r="B118" s="89"/>
      <c r="J118" s="89"/>
    </row>
    <row r="119" spans="1:10">
      <c r="A119" s="89"/>
      <c r="B119" s="89"/>
      <c r="J119" s="89"/>
    </row>
    <row r="120" spans="1:10">
      <c r="A120" s="89"/>
      <c r="B120" s="89"/>
      <c r="J120" s="89"/>
    </row>
    <row r="121" spans="1:10">
      <c r="A121" s="89"/>
      <c r="B121" s="89"/>
      <c r="J121" s="89"/>
    </row>
    <row r="122" spans="1:10">
      <c r="A122" s="89"/>
      <c r="B122" s="89"/>
      <c r="J122" s="89"/>
    </row>
    <row r="123" spans="1:10">
      <c r="A123" s="89"/>
      <c r="B123" s="89"/>
      <c r="J123" s="89"/>
    </row>
    <row r="124" spans="1:10">
      <c r="A124" s="89"/>
      <c r="B124" s="89"/>
      <c r="J124" s="89"/>
    </row>
    <row r="125" spans="1:10">
      <c r="A125" s="89"/>
      <c r="B125" s="89"/>
      <c r="J125" s="89"/>
    </row>
    <row r="126" spans="1:10">
      <c r="A126" s="89"/>
      <c r="B126" s="89"/>
      <c r="J126" s="89"/>
    </row>
    <row r="127" spans="1:10">
      <c r="A127" s="89"/>
      <c r="B127" s="89"/>
      <c r="J127" s="89"/>
    </row>
    <row r="128" spans="1:10">
      <c r="A128" s="89"/>
      <c r="B128" s="89"/>
      <c r="J128" s="89"/>
    </row>
    <row r="129" spans="1:10">
      <c r="A129" s="89"/>
      <c r="B129" s="89"/>
      <c r="J129" s="89"/>
    </row>
    <row r="130" spans="1:10">
      <c r="A130" s="89"/>
      <c r="B130" s="89"/>
      <c r="J130" s="89"/>
    </row>
    <row r="131" spans="1:10">
      <c r="A131" s="89"/>
      <c r="B131" s="89"/>
      <c r="J131" s="89"/>
    </row>
    <row r="132" spans="1:10">
      <c r="A132" s="89"/>
      <c r="B132" s="89"/>
      <c r="J132" s="89"/>
    </row>
    <row r="133" spans="1:10">
      <c r="A133" s="89"/>
      <c r="B133" s="89"/>
      <c r="J133" s="89"/>
    </row>
    <row r="134" spans="1:10">
      <c r="A134" s="89"/>
      <c r="B134" s="89"/>
      <c r="J134" s="89"/>
    </row>
    <row r="135" spans="1:10">
      <c r="A135" s="89"/>
      <c r="B135" s="89"/>
      <c r="J135" s="89"/>
    </row>
    <row r="136" spans="1:10">
      <c r="A136" s="89"/>
      <c r="B136" s="89"/>
      <c r="J136" s="89"/>
    </row>
    <row r="137" spans="1:10">
      <c r="A137" s="89"/>
      <c r="B137" s="89"/>
      <c r="J137" s="89"/>
    </row>
    <row r="138" spans="1:10">
      <c r="A138" s="89"/>
      <c r="B138" s="89"/>
      <c r="J138" s="89"/>
    </row>
    <row r="139" spans="1:10">
      <c r="A139" s="89"/>
      <c r="B139" s="89"/>
      <c r="J139" s="89"/>
    </row>
    <row r="140" spans="1:10">
      <c r="A140" s="89"/>
      <c r="B140" s="89"/>
      <c r="J140" s="89"/>
    </row>
    <row r="141" spans="1:10">
      <c r="A141" s="89"/>
      <c r="B141" s="89"/>
      <c r="J141" s="89"/>
    </row>
    <row r="142" spans="1:10">
      <c r="A142" s="89"/>
      <c r="B142" s="89"/>
      <c r="J142" s="89"/>
    </row>
    <row r="143" spans="1:10">
      <c r="A143" s="89"/>
      <c r="B143" s="89"/>
      <c r="J143" s="89"/>
    </row>
    <row r="144" spans="1:10">
      <c r="A144" s="89"/>
      <c r="B144" s="89"/>
      <c r="J144" s="89"/>
    </row>
    <row r="145" spans="1:10">
      <c r="A145" s="89"/>
      <c r="B145" s="89"/>
      <c r="J145" s="89"/>
    </row>
    <row r="146" spans="1:10">
      <c r="A146" s="89"/>
      <c r="B146" s="89"/>
      <c r="J146" s="89"/>
    </row>
    <row r="147" spans="1:10">
      <c r="A147" s="89"/>
      <c r="B147" s="89"/>
      <c r="J147" s="89"/>
    </row>
    <row r="148" spans="1:10">
      <c r="A148" s="89"/>
      <c r="B148" s="89"/>
      <c r="J148" s="89"/>
    </row>
    <row r="149" spans="1:10">
      <c r="A149" s="89"/>
      <c r="B149" s="89"/>
      <c r="J149" s="89"/>
    </row>
    <row r="150" spans="1:10">
      <c r="A150" s="89"/>
      <c r="B150" s="89"/>
      <c r="J150" s="89"/>
    </row>
    <row r="151" spans="1:10">
      <c r="A151" s="89"/>
      <c r="B151" s="89"/>
      <c r="J151" s="89"/>
    </row>
  </sheetData>
  <mergeCells count="23">
    <mergeCell ref="A1:J1"/>
    <mergeCell ref="A2:J2"/>
    <mergeCell ref="G3:I3"/>
    <mergeCell ref="A66:C66"/>
    <mergeCell ref="A67:J67"/>
    <mergeCell ref="A72:C72"/>
    <mergeCell ref="G72:J72"/>
    <mergeCell ref="A74:C74"/>
    <mergeCell ref="G74:J74"/>
    <mergeCell ref="A3:A4"/>
    <mergeCell ref="B3:B4"/>
    <mergeCell ref="B5:B9"/>
    <mergeCell ref="B10:B13"/>
    <mergeCell ref="B14:B25"/>
    <mergeCell ref="B26:B27"/>
    <mergeCell ref="B28:B52"/>
    <mergeCell ref="B53:B58"/>
    <mergeCell ref="B59:B65"/>
    <mergeCell ref="C3:C4"/>
    <mergeCell ref="D3:D4"/>
    <mergeCell ref="E3:E4"/>
    <mergeCell ref="F3:F4"/>
    <mergeCell ref="J3:J4"/>
  </mergeCells>
  <pageMargins left="0.751388888888889" right="0.751388888888889" top="1.0625" bottom="1" header="0.511805555555556" footer="0.511805555555556"/>
  <pageSetup paperSize="9" scale="78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A1" sqref="A1:J1"/>
    </sheetView>
  </sheetViews>
  <sheetFormatPr defaultColWidth="8.875" defaultRowHeight="13.5"/>
  <cols>
    <col min="1" max="1" width="4.5" style="3" customWidth="1"/>
    <col min="2" max="2" width="41.375" style="3" customWidth="1"/>
    <col min="3" max="3" width="13.25" style="3" customWidth="1"/>
    <col min="4" max="4" width="9.625" style="3" customWidth="1"/>
    <col min="5" max="5" width="10.875" style="3" customWidth="1"/>
    <col min="6" max="6" width="9.75" style="3" customWidth="1"/>
    <col min="7" max="7" width="10.375" style="3" customWidth="1"/>
    <col min="8" max="8" width="12.5" style="3" customWidth="1"/>
    <col min="9" max="9" width="10.75" style="3" customWidth="1"/>
    <col min="10" max="10" width="14.375" style="3" customWidth="1"/>
    <col min="11" max="16384" width="8.875" style="3"/>
  </cols>
  <sheetData>
    <row r="1" ht="32.1" customHeight="1" spans="1:10">
      <c r="A1" s="4" t="s">
        <v>130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.95" customHeight="1" spans="1:10">
      <c r="A2" s="5" t="s">
        <v>131</v>
      </c>
      <c r="B2" s="6"/>
      <c r="C2" s="6"/>
      <c r="D2" s="6"/>
      <c r="E2" s="6"/>
      <c r="F2" s="6"/>
      <c r="G2" s="6"/>
      <c r="H2" s="6"/>
      <c r="I2" s="6"/>
      <c r="J2" s="6"/>
    </row>
    <row r="3" ht="24" customHeight="1" spans="1:10">
      <c r="A3" s="7" t="s">
        <v>132</v>
      </c>
      <c r="B3" s="7" t="s">
        <v>133</v>
      </c>
      <c r="C3" s="7" t="s">
        <v>134</v>
      </c>
      <c r="D3" s="8" t="s">
        <v>135</v>
      </c>
      <c r="E3" s="8" t="s">
        <v>136</v>
      </c>
      <c r="F3" s="8" t="s">
        <v>137</v>
      </c>
      <c r="G3" s="7" t="s">
        <v>138</v>
      </c>
      <c r="H3" s="7"/>
      <c r="I3" s="7"/>
      <c r="J3" s="7" t="s">
        <v>139</v>
      </c>
    </row>
    <row r="4" ht="29.25" customHeight="1" spans="1:13">
      <c r="A4" s="7"/>
      <c r="B4" s="7"/>
      <c r="C4" s="7"/>
      <c r="D4" s="9"/>
      <c r="E4" s="9"/>
      <c r="F4" s="9"/>
      <c r="G4" s="7" t="s">
        <v>140</v>
      </c>
      <c r="H4" s="7" t="s">
        <v>141</v>
      </c>
      <c r="I4" s="7" t="s">
        <v>142</v>
      </c>
      <c r="J4" s="7"/>
      <c r="L4" s="20"/>
      <c r="M4" s="20"/>
    </row>
    <row r="5" ht="38.1" customHeight="1" spans="1:12">
      <c r="A5" s="7">
        <v>1</v>
      </c>
      <c r="B5" s="10" t="s">
        <v>143</v>
      </c>
      <c r="C5" s="7" t="s">
        <v>144</v>
      </c>
      <c r="D5" s="11">
        <v>796.83</v>
      </c>
      <c r="E5" s="7">
        <v>1</v>
      </c>
      <c r="F5" s="7">
        <v>85</v>
      </c>
      <c r="G5" s="12">
        <f>H5+I5</f>
        <v>7.9683</v>
      </c>
      <c r="H5" s="13">
        <v>3.98415</v>
      </c>
      <c r="I5" s="13">
        <v>3.98415</v>
      </c>
      <c r="J5" s="7"/>
      <c r="L5" s="20"/>
    </row>
    <row r="6" ht="38.1" customHeight="1" spans="1:10">
      <c r="A6" s="7">
        <v>2</v>
      </c>
      <c r="B6" s="10" t="s">
        <v>145</v>
      </c>
      <c r="C6" s="7" t="s">
        <v>144</v>
      </c>
      <c r="D6" s="11">
        <v>65.92</v>
      </c>
      <c r="E6" s="7">
        <v>1</v>
      </c>
      <c r="F6" s="7">
        <v>1</v>
      </c>
      <c r="G6" s="12">
        <f t="shared" ref="G6" si="0">H6+I6</f>
        <v>0.6592</v>
      </c>
      <c r="H6" s="13">
        <v>0.3296</v>
      </c>
      <c r="I6" s="13">
        <v>0.3296</v>
      </c>
      <c r="J6" s="7"/>
    </row>
    <row r="7" s="2" customFormat="1" ht="38.1" customHeight="1" spans="1:10">
      <c r="A7" s="7">
        <v>3</v>
      </c>
      <c r="B7" s="10" t="s">
        <v>146</v>
      </c>
      <c r="C7" s="7" t="s">
        <v>144</v>
      </c>
      <c r="D7" s="11">
        <v>247.07</v>
      </c>
      <c r="E7" s="7">
        <v>1</v>
      </c>
      <c r="F7" s="7">
        <v>1</v>
      </c>
      <c r="G7" s="12">
        <v>2.4707</v>
      </c>
      <c r="H7" s="13">
        <f>D7*0.005</f>
        <v>1.23535</v>
      </c>
      <c r="I7" s="13">
        <f>D7*0.005</f>
        <v>1.23535</v>
      </c>
      <c r="J7" s="21" t="s">
        <v>147</v>
      </c>
    </row>
    <row r="8" s="2" customFormat="1" ht="38.1" customHeight="1" spans="1:10">
      <c r="A8" s="7">
        <v>4</v>
      </c>
      <c r="B8" s="10" t="s">
        <v>148</v>
      </c>
      <c r="C8" s="7" t="s">
        <v>144</v>
      </c>
      <c r="D8" s="11">
        <v>73</v>
      </c>
      <c r="E8" s="7">
        <v>1</v>
      </c>
      <c r="F8" s="7">
        <v>1</v>
      </c>
      <c r="G8" s="12">
        <v>0.73</v>
      </c>
      <c r="H8" s="13">
        <f>D8*0.005</f>
        <v>0.365</v>
      </c>
      <c r="I8" s="13">
        <f>D8*0.005</f>
        <v>0.365</v>
      </c>
      <c r="J8" s="7"/>
    </row>
    <row r="9" ht="38.1" customHeight="1" spans="1:10">
      <c r="A9" s="14" t="s">
        <v>149</v>
      </c>
      <c r="B9" s="15"/>
      <c r="C9" s="16"/>
      <c r="D9" s="17">
        <f t="shared" ref="D9:I9" si="1">SUM(D5:D8)</f>
        <v>1182.82</v>
      </c>
      <c r="E9" s="18">
        <f t="shared" si="1"/>
        <v>4</v>
      </c>
      <c r="F9" s="18">
        <f t="shared" si="1"/>
        <v>88</v>
      </c>
      <c r="G9" s="12">
        <f t="shared" si="1"/>
        <v>11.8282</v>
      </c>
      <c r="H9" s="12">
        <f t="shared" si="1"/>
        <v>5.9141</v>
      </c>
      <c r="I9" s="12">
        <f t="shared" si="1"/>
        <v>5.9141</v>
      </c>
      <c r="J9" s="22"/>
    </row>
    <row r="10" ht="65.25" customHeight="1" spans="1:10">
      <c r="A10" s="19" t="s">
        <v>150</v>
      </c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12">
    <mergeCell ref="A1:J1"/>
    <mergeCell ref="A2:J2"/>
    <mergeCell ref="G3:I3"/>
    <mergeCell ref="A9:B9"/>
    <mergeCell ref="A10:J10"/>
    <mergeCell ref="A3:A4"/>
    <mergeCell ref="B3:B4"/>
    <mergeCell ref="C3:C4"/>
    <mergeCell ref="D3:D4"/>
    <mergeCell ref="E3:E4"/>
    <mergeCell ref="F3:F4"/>
    <mergeCell ref="J3:J4"/>
  </mergeCells>
  <pageMargins left="0.748031496062992" right="0.748031496062992" top="0.984251968503937" bottom="0.984251968503937" header="0.511811023622047" footer="0.511811023622047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全市</vt:lpstr>
      <vt:lpstr>永久基本农田(锡山区）</vt:lpstr>
      <vt:lpstr>永久基本农田（惠山区）</vt:lpstr>
      <vt:lpstr>永久基本农田（新吴区）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丛佃敏[耕地保护监督处（国土空间生态修复处）]</cp:lastModifiedBy>
  <dcterms:created xsi:type="dcterms:W3CDTF">2015-12-11T07:15:00Z</dcterms:created>
  <cp:lastPrinted>2018-12-12T02:17:00Z</cp:lastPrinted>
  <dcterms:modified xsi:type="dcterms:W3CDTF">2022-04-19T06:01:04Z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7232F2457A8E4919A4191083C4C20937</vt:lpwstr>
  </property>
  <property fmtid="{D5CDD505-2E9C-101B-9397-08002B2CF9AE}" pid="3" name="KSOProductBuildVer">
    <vt:lpwstr>2052-11.1.0.11365</vt:lpwstr>
  </property>
</Properties>
</file>